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 - Stavb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 - Stavba'!$C$216:$K$1609</definedName>
    <definedName name="_xlnm.Print_Area" localSheetId="1">'S - Stavba'!$C$4:$J$39,'S - Stavba'!$C$50:$J$76,'S - Stavba'!$C$82:$J$198,'S - Stavba'!$C$204:$K$1609</definedName>
    <definedName name="_xlnm.Print_Titles" localSheetId="1">'S - Stavba'!$216:$216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07"/>
  <c r="BH1607"/>
  <c r="BG1607"/>
  <c r="BE1607"/>
  <c r="T1607"/>
  <c r="R1607"/>
  <c r="P1607"/>
  <c r="BI1606"/>
  <c r="BH1606"/>
  <c r="BG1606"/>
  <c r="BE1606"/>
  <c r="T1606"/>
  <c r="R1606"/>
  <c r="P1606"/>
  <c r="BI1605"/>
  <c r="BH1605"/>
  <c r="BG1605"/>
  <c r="BE1605"/>
  <c r="T1605"/>
  <c r="R1605"/>
  <c r="P1605"/>
  <c r="BI1604"/>
  <c r="BH1604"/>
  <c r="BG1604"/>
  <c r="BE1604"/>
  <c r="T1604"/>
  <c r="R1604"/>
  <c r="P1604"/>
  <c r="BI1602"/>
  <c r="BH1602"/>
  <c r="BG1602"/>
  <c r="BE1602"/>
  <c r="T1602"/>
  <c r="R1602"/>
  <c r="P1602"/>
  <c r="BI1601"/>
  <c r="BH1601"/>
  <c r="BG1601"/>
  <c r="BE1601"/>
  <c r="T1601"/>
  <c r="R1601"/>
  <c r="P1601"/>
  <c r="BI1600"/>
  <c r="BH1600"/>
  <c r="BG1600"/>
  <c r="BE1600"/>
  <c r="T1600"/>
  <c r="R1600"/>
  <c r="P1600"/>
  <c r="BI1599"/>
  <c r="BH1599"/>
  <c r="BG1599"/>
  <c r="BE1599"/>
  <c r="T1599"/>
  <c r="R1599"/>
  <c r="P1599"/>
  <c r="BI1597"/>
  <c r="BH1597"/>
  <c r="BG1597"/>
  <c r="BE1597"/>
  <c r="T1597"/>
  <c r="R1597"/>
  <c r="P1597"/>
  <c r="BI1590"/>
  <c r="BH1590"/>
  <c r="BG1590"/>
  <c r="BE1590"/>
  <c r="T1590"/>
  <c r="R1590"/>
  <c r="P1590"/>
  <c r="BI1589"/>
  <c r="BH1589"/>
  <c r="BG1589"/>
  <c r="BE1589"/>
  <c r="T1589"/>
  <c r="R1589"/>
  <c r="P1589"/>
  <c r="BI1581"/>
  <c r="BH1581"/>
  <c r="BG1581"/>
  <c r="BE1581"/>
  <c r="T1581"/>
  <c r="R1581"/>
  <c r="P1581"/>
  <c r="BI1575"/>
  <c r="BH1575"/>
  <c r="BG1575"/>
  <c r="BE1575"/>
  <c r="T1575"/>
  <c r="R1575"/>
  <c r="P1575"/>
  <c r="BI1569"/>
  <c r="BH1569"/>
  <c r="BG1569"/>
  <c r="BE1569"/>
  <c r="T1569"/>
  <c r="R1569"/>
  <c r="P1569"/>
  <c r="BI1566"/>
  <c r="BH1566"/>
  <c r="BG1566"/>
  <c r="BE1566"/>
  <c r="T1566"/>
  <c r="R1566"/>
  <c r="P1566"/>
  <c r="BI1563"/>
  <c r="BH1563"/>
  <c r="BG1563"/>
  <c r="BE1563"/>
  <c r="T1563"/>
  <c r="R1563"/>
  <c r="P1563"/>
  <c r="BI1561"/>
  <c r="BH1561"/>
  <c r="BG1561"/>
  <c r="BE1561"/>
  <c r="T1561"/>
  <c r="R1561"/>
  <c r="P1561"/>
  <c r="BI1558"/>
  <c r="BH1558"/>
  <c r="BG1558"/>
  <c r="BE1558"/>
  <c r="T1558"/>
  <c r="R1558"/>
  <c r="P1558"/>
  <c r="BI1557"/>
  <c r="BH1557"/>
  <c r="BG1557"/>
  <c r="BE1557"/>
  <c r="T1557"/>
  <c r="R1557"/>
  <c r="P1557"/>
  <c r="BI1556"/>
  <c r="BH1556"/>
  <c r="BG1556"/>
  <c r="BE1556"/>
  <c r="T1556"/>
  <c r="R1556"/>
  <c r="P1556"/>
  <c r="BI1551"/>
  <c r="BH1551"/>
  <c r="BG1551"/>
  <c r="BE1551"/>
  <c r="T1551"/>
  <c r="R1551"/>
  <c r="P1551"/>
  <c r="BI1549"/>
  <c r="BH1549"/>
  <c r="BG1549"/>
  <c r="BE1549"/>
  <c r="T1549"/>
  <c r="R1549"/>
  <c r="P1549"/>
  <c r="BI1548"/>
  <c r="BH1548"/>
  <c r="BG1548"/>
  <c r="BE1548"/>
  <c r="T1548"/>
  <c r="R1548"/>
  <c r="P1548"/>
  <c r="BI1547"/>
  <c r="BH1547"/>
  <c r="BG1547"/>
  <c r="BE1547"/>
  <c r="T1547"/>
  <c r="R1547"/>
  <c r="P1547"/>
  <c r="BI1546"/>
  <c r="BH1546"/>
  <c r="BG1546"/>
  <c r="BE1546"/>
  <c r="T1546"/>
  <c r="R1546"/>
  <c r="P1546"/>
  <c r="BI1545"/>
  <c r="BH1545"/>
  <c r="BG1545"/>
  <c r="BE1545"/>
  <c r="T1545"/>
  <c r="R1545"/>
  <c r="P1545"/>
  <c r="BI1543"/>
  <c r="BH1543"/>
  <c r="BG1543"/>
  <c r="BE1543"/>
  <c r="T1543"/>
  <c r="R1543"/>
  <c r="P1543"/>
  <c r="BI1537"/>
  <c r="BH1537"/>
  <c r="BG1537"/>
  <c r="BE1537"/>
  <c r="T1537"/>
  <c r="R1537"/>
  <c r="P1537"/>
  <c r="BI1536"/>
  <c r="BH1536"/>
  <c r="BG1536"/>
  <c r="BE1536"/>
  <c r="T1536"/>
  <c r="R1536"/>
  <c r="P1536"/>
  <c r="BI1535"/>
  <c r="BH1535"/>
  <c r="BG1535"/>
  <c r="BE1535"/>
  <c r="T1535"/>
  <c r="R1535"/>
  <c r="P1535"/>
  <c r="BI1533"/>
  <c r="BH1533"/>
  <c r="BG1533"/>
  <c r="BE1533"/>
  <c r="T1533"/>
  <c r="R1533"/>
  <c r="P1533"/>
  <c r="BI1529"/>
  <c r="BH1529"/>
  <c r="BG1529"/>
  <c r="BE1529"/>
  <c r="T1529"/>
  <c r="R1529"/>
  <c r="P1529"/>
  <c r="BI1525"/>
  <c r="BH1525"/>
  <c r="BG1525"/>
  <c r="BE1525"/>
  <c r="T1525"/>
  <c r="R1525"/>
  <c r="P1525"/>
  <c r="BI1520"/>
  <c r="BH1520"/>
  <c r="BG1520"/>
  <c r="BE1520"/>
  <c r="T1520"/>
  <c r="R1520"/>
  <c r="P1520"/>
  <c r="BI1518"/>
  <c r="BH1518"/>
  <c r="BG1518"/>
  <c r="BE1518"/>
  <c r="T1518"/>
  <c r="R1518"/>
  <c r="P1518"/>
  <c r="BI1514"/>
  <c r="BH1514"/>
  <c r="BG1514"/>
  <c r="BE1514"/>
  <c r="T1514"/>
  <c r="R1514"/>
  <c r="P1514"/>
  <c r="BI1510"/>
  <c r="BH1510"/>
  <c r="BG1510"/>
  <c r="BE1510"/>
  <c r="T1510"/>
  <c r="R1510"/>
  <c r="P1510"/>
  <c r="BI1506"/>
  <c r="BH1506"/>
  <c r="BG1506"/>
  <c r="BE1506"/>
  <c r="T1506"/>
  <c r="R1506"/>
  <c r="P1506"/>
  <c r="BI1502"/>
  <c r="BH1502"/>
  <c r="BG1502"/>
  <c r="BE1502"/>
  <c r="T1502"/>
  <c r="R1502"/>
  <c r="P1502"/>
  <c r="BI1498"/>
  <c r="BH1498"/>
  <c r="BG1498"/>
  <c r="BE1498"/>
  <c r="T1498"/>
  <c r="R1498"/>
  <c r="P1498"/>
  <c r="BI1496"/>
  <c r="BH1496"/>
  <c r="BG1496"/>
  <c r="BE1496"/>
  <c r="T1496"/>
  <c r="T1495"/>
  <c r="R1496"/>
  <c r="R1495"/>
  <c r="P1496"/>
  <c r="P1495"/>
  <c r="BI1491"/>
  <c r="BH1491"/>
  <c r="BG1491"/>
  <c r="BE1491"/>
  <c r="T1491"/>
  <c r="T1490"/>
  <c r="R1491"/>
  <c r="R1490"/>
  <c r="P1491"/>
  <c r="P1490"/>
  <c r="BI1487"/>
  <c r="BH1487"/>
  <c r="BG1487"/>
  <c r="BE1487"/>
  <c r="T1487"/>
  <c r="T1486"/>
  <c r="R1487"/>
  <c r="R1486"/>
  <c r="P1487"/>
  <c r="P1486"/>
  <c r="BI1483"/>
  <c r="BH1483"/>
  <c r="BG1483"/>
  <c r="BE1483"/>
  <c r="T1483"/>
  <c r="T1482"/>
  <c r="R1483"/>
  <c r="R1482"/>
  <c r="P1483"/>
  <c r="P1482"/>
  <c r="BI1477"/>
  <c r="BH1477"/>
  <c r="BG1477"/>
  <c r="BE1477"/>
  <c r="T1477"/>
  <c r="R1477"/>
  <c r="P1477"/>
  <c r="BI1472"/>
  <c r="BH1472"/>
  <c r="BG1472"/>
  <c r="BE1472"/>
  <c r="T1472"/>
  <c r="R1472"/>
  <c r="P1472"/>
  <c r="BI1468"/>
  <c r="BH1468"/>
  <c r="BG1468"/>
  <c r="BE1468"/>
  <c r="T1468"/>
  <c r="R1468"/>
  <c r="P1468"/>
  <c r="BI1464"/>
  <c r="BH1464"/>
  <c r="BG1464"/>
  <c r="BE1464"/>
  <c r="T1464"/>
  <c r="R1464"/>
  <c r="P1464"/>
  <c r="BI1459"/>
  <c r="BH1459"/>
  <c r="BG1459"/>
  <c r="BE1459"/>
  <c r="T1459"/>
  <c r="R1459"/>
  <c r="P1459"/>
  <c r="BI1452"/>
  <c r="BH1452"/>
  <c r="BG1452"/>
  <c r="BE1452"/>
  <c r="T1452"/>
  <c r="R1452"/>
  <c r="P1452"/>
  <c r="BI1447"/>
  <c r="BH1447"/>
  <c r="BG1447"/>
  <c r="BE1447"/>
  <c r="T1447"/>
  <c r="R1447"/>
  <c r="P1447"/>
  <c r="BI1443"/>
  <c r="BH1443"/>
  <c r="BG1443"/>
  <c r="BE1443"/>
  <c r="T1443"/>
  <c r="R1443"/>
  <c r="P1443"/>
  <c r="BI1438"/>
  <c r="BH1438"/>
  <c r="BG1438"/>
  <c r="BE1438"/>
  <c r="T1438"/>
  <c r="T1437"/>
  <c r="R1438"/>
  <c r="R1437"/>
  <c r="P1438"/>
  <c r="P1437"/>
  <c r="BI1433"/>
  <c r="BH1433"/>
  <c r="BG1433"/>
  <c r="BE1433"/>
  <c r="T1433"/>
  <c r="R1433"/>
  <c r="P1433"/>
  <c r="BI1432"/>
  <c r="BH1432"/>
  <c r="BG1432"/>
  <c r="BE1432"/>
  <c r="T1432"/>
  <c r="R1432"/>
  <c r="P1432"/>
  <c r="BI1427"/>
  <c r="BH1427"/>
  <c r="BG1427"/>
  <c r="BE1427"/>
  <c r="T1427"/>
  <c r="R1427"/>
  <c r="P1427"/>
  <c r="BI1421"/>
  <c r="BH1421"/>
  <c r="BG1421"/>
  <c r="BE1421"/>
  <c r="T1421"/>
  <c r="T1420"/>
  <c r="R1421"/>
  <c r="R1420"/>
  <c r="P1421"/>
  <c r="P1420"/>
  <c r="BI1414"/>
  <c r="BH1414"/>
  <c r="BG1414"/>
  <c r="BE1414"/>
  <c r="T1414"/>
  <c r="R1414"/>
  <c r="P1414"/>
  <c r="BI1410"/>
  <c r="BH1410"/>
  <c r="BG1410"/>
  <c r="BE1410"/>
  <c r="T1410"/>
  <c r="R1410"/>
  <c r="P1410"/>
  <c r="BI1406"/>
  <c r="BH1406"/>
  <c r="BG1406"/>
  <c r="BE1406"/>
  <c r="T1406"/>
  <c r="R1406"/>
  <c r="P1406"/>
  <c r="BI1402"/>
  <c r="BH1402"/>
  <c r="BG1402"/>
  <c r="BE1402"/>
  <c r="T1402"/>
  <c r="R1402"/>
  <c r="P1402"/>
  <c r="BI1398"/>
  <c r="BH1398"/>
  <c r="BG1398"/>
  <c r="BE1398"/>
  <c r="T1398"/>
  <c r="R1398"/>
  <c r="P1398"/>
  <c r="BI1393"/>
  <c r="BH1393"/>
  <c r="BG1393"/>
  <c r="BE1393"/>
  <c r="T1393"/>
  <c r="R1393"/>
  <c r="P1393"/>
  <c r="BI1388"/>
  <c r="BH1388"/>
  <c r="BG1388"/>
  <c r="BE1388"/>
  <c r="T1388"/>
  <c r="R1388"/>
  <c r="P1388"/>
  <c r="BI1383"/>
  <c r="BH1383"/>
  <c r="BG1383"/>
  <c r="BE1383"/>
  <c r="T1383"/>
  <c r="R1383"/>
  <c r="P1383"/>
  <c r="BI1379"/>
  <c r="BH1379"/>
  <c r="BG1379"/>
  <c r="BE1379"/>
  <c r="T1379"/>
  <c r="R1379"/>
  <c r="P1379"/>
  <c r="BI1377"/>
  <c r="BH1377"/>
  <c r="BG1377"/>
  <c r="BE1377"/>
  <c r="T1377"/>
  <c r="R1377"/>
  <c r="P1377"/>
  <c r="BI1373"/>
  <c r="BH1373"/>
  <c r="BG1373"/>
  <c r="BE1373"/>
  <c r="T1373"/>
  <c r="R1373"/>
  <c r="P1373"/>
  <c r="BI1369"/>
  <c r="BH1369"/>
  <c r="BG1369"/>
  <c r="BE1369"/>
  <c r="T1369"/>
  <c r="R1369"/>
  <c r="P1369"/>
  <c r="BI1367"/>
  <c r="BH1367"/>
  <c r="BG1367"/>
  <c r="BE1367"/>
  <c r="T1367"/>
  <c r="R1367"/>
  <c r="P1367"/>
  <c r="BI1363"/>
  <c r="BH1363"/>
  <c r="BG1363"/>
  <c r="BE1363"/>
  <c r="T1363"/>
  <c r="R1363"/>
  <c r="P1363"/>
  <c r="BI1362"/>
  <c r="BH1362"/>
  <c r="BG1362"/>
  <c r="BE1362"/>
  <c r="T1362"/>
  <c r="R1362"/>
  <c r="P1362"/>
  <c r="BI1361"/>
  <c r="BH1361"/>
  <c r="BG1361"/>
  <c r="BE1361"/>
  <c r="T1361"/>
  <c r="R1361"/>
  <c r="P1361"/>
  <c r="BI1358"/>
  <c r="BH1358"/>
  <c r="BG1358"/>
  <c r="BE1358"/>
  <c r="T1358"/>
  <c r="R1358"/>
  <c r="P1358"/>
  <c r="BI1353"/>
  <c r="BH1353"/>
  <c r="BG1353"/>
  <c r="BE1353"/>
  <c r="T1353"/>
  <c r="T1352"/>
  <c r="R1353"/>
  <c r="R1352"/>
  <c r="P1353"/>
  <c r="P1352"/>
  <c r="BI1348"/>
  <c r="BH1348"/>
  <c r="BG1348"/>
  <c r="BE1348"/>
  <c r="T1348"/>
  <c r="R1348"/>
  <c r="P1348"/>
  <c r="BI1344"/>
  <c r="BH1344"/>
  <c r="BG1344"/>
  <c r="BE1344"/>
  <c r="T1344"/>
  <c r="R1344"/>
  <c r="P1344"/>
  <c r="BI1340"/>
  <c r="BH1340"/>
  <c r="BG1340"/>
  <c r="BE1340"/>
  <c r="T1340"/>
  <c r="R1340"/>
  <c r="P1340"/>
  <c r="BI1336"/>
  <c r="BH1336"/>
  <c r="BG1336"/>
  <c r="BE1336"/>
  <c r="T1336"/>
  <c r="R1336"/>
  <c r="P1336"/>
  <c r="BI1331"/>
  <c r="BH1331"/>
  <c r="BG1331"/>
  <c r="BE1331"/>
  <c r="T1331"/>
  <c r="T1330"/>
  <c r="R1331"/>
  <c r="R1330"/>
  <c r="P1331"/>
  <c r="P1330"/>
  <c r="BI1326"/>
  <c r="BH1326"/>
  <c r="BG1326"/>
  <c r="BE1326"/>
  <c r="T1326"/>
  <c r="R1326"/>
  <c r="P1326"/>
  <c r="BI1322"/>
  <c r="BH1322"/>
  <c r="BG1322"/>
  <c r="BE1322"/>
  <c r="T1322"/>
  <c r="R1322"/>
  <c r="P1322"/>
  <c r="BI1314"/>
  <c r="BH1314"/>
  <c r="BG1314"/>
  <c r="BE1314"/>
  <c r="T1314"/>
  <c r="R1314"/>
  <c r="P1314"/>
  <c r="BI1310"/>
  <c r="BH1310"/>
  <c r="BG1310"/>
  <c r="BE1310"/>
  <c r="T1310"/>
  <c r="R1310"/>
  <c r="P1310"/>
  <c r="BI1303"/>
  <c r="BH1303"/>
  <c r="BG1303"/>
  <c r="BE1303"/>
  <c r="T1303"/>
  <c r="R1303"/>
  <c r="P1303"/>
  <c r="BI1297"/>
  <c r="BH1297"/>
  <c r="BG1297"/>
  <c r="BE1297"/>
  <c r="T1297"/>
  <c r="T1296"/>
  <c r="R1297"/>
  <c r="R1296"/>
  <c r="P1297"/>
  <c r="P1296"/>
  <c r="BI1291"/>
  <c r="BH1291"/>
  <c r="BG1291"/>
  <c r="BE1291"/>
  <c r="T1291"/>
  <c r="R1291"/>
  <c r="P1291"/>
  <c r="BI1286"/>
  <c r="BH1286"/>
  <c r="BG1286"/>
  <c r="BE1286"/>
  <c r="T1286"/>
  <c r="R1286"/>
  <c r="P1286"/>
  <c r="BI1281"/>
  <c r="BH1281"/>
  <c r="BG1281"/>
  <c r="BE1281"/>
  <c r="T1281"/>
  <c r="R1281"/>
  <c r="P1281"/>
  <c r="BI1277"/>
  <c r="BH1277"/>
  <c r="BG1277"/>
  <c r="BE1277"/>
  <c r="T1277"/>
  <c r="R1277"/>
  <c r="P1277"/>
  <c r="BI1268"/>
  <c r="BH1268"/>
  <c r="BG1268"/>
  <c r="BE1268"/>
  <c r="T1268"/>
  <c r="R1268"/>
  <c r="P1268"/>
  <c r="BI1261"/>
  <c r="BH1261"/>
  <c r="BG1261"/>
  <c r="BE1261"/>
  <c r="T1261"/>
  <c r="R1261"/>
  <c r="P1261"/>
  <c r="BI1257"/>
  <c r="BH1257"/>
  <c r="BG1257"/>
  <c r="BE1257"/>
  <c r="T1257"/>
  <c r="R1257"/>
  <c r="P1257"/>
  <c r="BI1253"/>
  <c r="BH1253"/>
  <c r="BG1253"/>
  <c r="BE1253"/>
  <c r="T1253"/>
  <c r="R1253"/>
  <c r="P1253"/>
  <c r="BI1246"/>
  <c r="BH1246"/>
  <c r="BG1246"/>
  <c r="BE1246"/>
  <c r="T1246"/>
  <c r="R1246"/>
  <c r="P1246"/>
  <c r="BI1243"/>
  <c r="BH1243"/>
  <c r="BG1243"/>
  <c r="BE1243"/>
  <c r="T1243"/>
  <c r="R1243"/>
  <c r="P1243"/>
  <c r="BI1239"/>
  <c r="BH1239"/>
  <c r="BG1239"/>
  <c r="BE1239"/>
  <c r="T1239"/>
  <c r="R1239"/>
  <c r="P1239"/>
  <c r="BI1237"/>
  <c r="BH1237"/>
  <c r="BG1237"/>
  <c r="BE1237"/>
  <c r="T1237"/>
  <c r="R1237"/>
  <c r="P1237"/>
  <c r="BI1234"/>
  <c r="BH1234"/>
  <c r="BG1234"/>
  <c r="BE1234"/>
  <c r="T1234"/>
  <c r="R1234"/>
  <c r="P1234"/>
  <c r="BI1230"/>
  <c r="BH1230"/>
  <c r="BG1230"/>
  <c r="BE1230"/>
  <c r="T1230"/>
  <c r="R1230"/>
  <c r="P1230"/>
  <c r="BI1226"/>
  <c r="BH1226"/>
  <c r="BG1226"/>
  <c r="BE1226"/>
  <c r="T1226"/>
  <c r="R1226"/>
  <c r="P1226"/>
  <c r="BI1222"/>
  <c r="BH1222"/>
  <c r="BG1222"/>
  <c r="BE1222"/>
  <c r="T1222"/>
  <c r="R1222"/>
  <c r="P1222"/>
  <c r="BI1220"/>
  <c r="BH1220"/>
  <c r="BG1220"/>
  <c r="BE1220"/>
  <c r="T1220"/>
  <c r="R1220"/>
  <c r="P1220"/>
  <c r="BI1219"/>
  <c r="BH1219"/>
  <c r="BG1219"/>
  <c r="BE1219"/>
  <c r="T1219"/>
  <c r="R1219"/>
  <c r="P1219"/>
  <c r="BI1218"/>
  <c r="BH1218"/>
  <c r="BG1218"/>
  <c r="BE1218"/>
  <c r="T1218"/>
  <c r="R1218"/>
  <c r="P1218"/>
  <c r="BI1217"/>
  <c r="BH1217"/>
  <c r="BG1217"/>
  <c r="BE1217"/>
  <c r="T1217"/>
  <c r="R1217"/>
  <c r="P1217"/>
  <c r="BI1216"/>
  <c r="BH1216"/>
  <c r="BG1216"/>
  <c r="BE1216"/>
  <c r="T1216"/>
  <c r="R1216"/>
  <c r="P1216"/>
  <c r="BI1215"/>
  <c r="BH1215"/>
  <c r="BG1215"/>
  <c r="BE1215"/>
  <c r="T1215"/>
  <c r="R1215"/>
  <c r="P1215"/>
  <c r="BI1213"/>
  <c r="BH1213"/>
  <c r="BG1213"/>
  <c r="BE1213"/>
  <c r="T1213"/>
  <c r="R1213"/>
  <c r="P1213"/>
  <c r="BI1209"/>
  <c r="BH1209"/>
  <c r="BG1209"/>
  <c r="BE1209"/>
  <c r="T1209"/>
  <c r="R1209"/>
  <c r="P1209"/>
  <c r="BI1205"/>
  <c r="BH1205"/>
  <c r="BG1205"/>
  <c r="BE1205"/>
  <c r="T1205"/>
  <c r="R1205"/>
  <c r="P1205"/>
  <c r="BI1201"/>
  <c r="BH1201"/>
  <c r="BG1201"/>
  <c r="BE1201"/>
  <c r="T1201"/>
  <c r="R1201"/>
  <c r="P1201"/>
  <c r="BI1199"/>
  <c r="BH1199"/>
  <c r="BG1199"/>
  <c r="BE1199"/>
  <c r="T1199"/>
  <c r="R1199"/>
  <c r="P1199"/>
  <c r="BI1195"/>
  <c r="BH1195"/>
  <c r="BG1195"/>
  <c r="BE1195"/>
  <c r="T1195"/>
  <c r="R1195"/>
  <c r="P1195"/>
  <c r="BI1193"/>
  <c r="BH1193"/>
  <c r="BG1193"/>
  <c r="BE1193"/>
  <c r="T1193"/>
  <c r="R1193"/>
  <c r="P1193"/>
  <c r="BI1189"/>
  <c r="BH1189"/>
  <c r="BG1189"/>
  <c r="BE1189"/>
  <c r="T1189"/>
  <c r="R1189"/>
  <c r="P1189"/>
  <c r="BI1187"/>
  <c r="BH1187"/>
  <c r="BG1187"/>
  <c r="BE1187"/>
  <c r="T1187"/>
  <c r="R1187"/>
  <c r="P1187"/>
  <c r="BI1183"/>
  <c r="BH1183"/>
  <c r="BG1183"/>
  <c r="BE1183"/>
  <c r="T1183"/>
  <c r="R1183"/>
  <c r="P1183"/>
  <c r="BI1179"/>
  <c r="BH1179"/>
  <c r="BG1179"/>
  <c r="BE1179"/>
  <c r="T1179"/>
  <c r="R1179"/>
  <c r="P1179"/>
  <c r="BI1174"/>
  <c r="BH1174"/>
  <c r="BG1174"/>
  <c r="BE1174"/>
  <c r="T1174"/>
  <c r="R1174"/>
  <c r="P1174"/>
  <c r="BI1170"/>
  <c r="BH1170"/>
  <c r="BG1170"/>
  <c r="BE1170"/>
  <c r="T1170"/>
  <c r="R1170"/>
  <c r="P1170"/>
  <c r="BI1166"/>
  <c r="BH1166"/>
  <c r="BG1166"/>
  <c r="BE1166"/>
  <c r="T1166"/>
  <c r="R1166"/>
  <c r="P1166"/>
  <c r="BI1164"/>
  <c r="BH1164"/>
  <c r="BG1164"/>
  <c r="BE1164"/>
  <c r="T1164"/>
  <c r="R1164"/>
  <c r="P1164"/>
  <c r="BI1158"/>
  <c r="BH1158"/>
  <c r="BG1158"/>
  <c r="BE1158"/>
  <c r="T1158"/>
  <c r="R1158"/>
  <c r="P1158"/>
  <c r="BI1152"/>
  <c r="BH1152"/>
  <c r="BG1152"/>
  <c r="BE1152"/>
  <c r="T1152"/>
  <c r="R1152"/>
  <c r="P1152"/>
  <c r="BI1148"/>
  <c r="BH1148"/>
  <c r="BG1148"/>
  <c r="BE1148"/>
  <c r="T1148"/>
  <c r="R1148"/>
  <c r="P1148"/>
  <c r="BI1144"/>
  <c r="BH1144"/>
  <c r="BG1144"/>
  <c r="BE1144"/>
  <c r="T1144"/>
  <c r="R1144"/>
  <c r="P1144"/>
  <c r="BI1138"/>
  <c r="BH1138"/>
  <c r="BG1138"/>
  <c r="BE1138"/>
  <c r="T1138"/>
  <c r="R1138"/>
  <c r="P1138"/>
  <c r="BI1134"/>
  <c r="BH1134"/>
  <c r="BG1134"/>
  <c r="BE1134"/>
  <c r="T1134"/>
  <c r="R1134"/>
  <c r="P1134"/>
  <c r="BI1130"/>
  <c r="BH1130"/>
  <c r="BG1130"/>
  <c r="BE1130"/>
  <c r="T1130"/>
  <c r="R1130"/>
  <c r="P1130"/>
  <c r="BI1126"/>
  <c r="BH1126"/>
  <c r="BG1126"/>
  <c r="BE1126"/>
  <c r="T1126"/>
  <c r="R1126"/>
  <c r="P1126"/>
  <c r="BI1122"/>
  <c r="BH1122"/>
  <c r="BG1122"/>
  <c r="BE1122"/>
  <c r="T1122"/>
  <c r="R1122"/>
  <c r="P1122"/>
  <c r="BI1120"/>
  <c r="BH1120"/>
  <c r="BG1120"/>
  <c r="BE1120"/>
  <c r="T1120"/>
  <c r="T1119"/>
  <c r="R1120"/>
  <c r="R1119"/>
  <c r="P1120"/>
  <c r="P1119"/>
  <c r="BI1118"/>
  <c r="BH1118"/>
  <c r="BG1118"/>
  <c r="BE1118"/>
  <c r="T1118"/>
  <c r="R1118"/>
  <c r="P1118"/>
  <c r="BI1117"/>
  <c r="BH1117"/>
  <c r="BG1117"/>
  <c r="BE1117"/>
  <c r="T1117"/>
  <c r="R1117"/>
  <c r="P1117"/>
  <c r="BI1112"/>
  <c r="BH1112"/>
  <c r="BG1112"/>
  <c r="BE1112"/>
  <c r="T1112"/>
  <c r="T1111"/>
  <c r="R1112"/>
  <c r="R1111"/>
  <c r="P1112"/>
  <c r="P1111"/>
  <c r="BI1107"/>
  <c r="BH1107"/>
  <c r="BG1107"/>
  <c r="BE1107"/>
  <c r="T1107"/>
  <c r="T1106"/>
  <c r="R1107"/>
  <c r="R1106"/>
  <c r="P1107"/>
  <c r="P1106"/>
  <c r="BI1105"/>
  <c r="BH1105"/>
  <c r="BG1105"/>
  <c r="BE1105"/>
  <c r="T1105"/>
  <c r="R1105"/>
  <c r="P1105"/>
  <c r="BI1104"/>
  <c r="BH1104"/>
  <c r="BG1104"/>
  <c r="BE1104"/>
  <c r="T1104"/>
  <c r="R1104"/>
  <c r="P1104"/>
  <c r="BI1103"/>
  <c r="BH1103"/>
  <c r="BG1103"/>
  <c r="BE1103"/>
  <c r="T1103"/>
  <c r="R1103"/>
  <c r="P1103"/>
  <c r="BI1102"/>
  <c r="BH1102"/>
  <c r="BG1102"/>
  <c r="BE1102"/>
  <c r="T1102"/>
  <c r="R1102"/>
  <c r="P1102"/>
  <c r="BI1098"/>
  <c r="BH1098"/>
  <c r="BG1098"/>
  <c r="BE1098"/>
  <c r="T1098"/>
  <c r="R1098"/>
  <c r="P1098"/>
  <c r="BI1095"/>
  <c r="BH1095"/>
  <c r="BG1095"/>
  <c r="BE1095"/>
  <c r="T1095"/>
  <c r="R1095"/>
  <c r="P1095"/>
  <c r="BI1091"/>
  <c r="BH1091"/>
  <c r="BG1091"/>
  <c r="BE1091"/>
  <c r="T1091"/>
  <c r="R1091"/>
  <c r="P1091"/>
  <c r="BI1087"/>
  <c r="BH1087"/>
  <c r="BG1087"/>
  <c r="BE1087"/>
  <c r="T1087"/>
  <c r="R1087"/>
  <c r="P1087"/>
  <c r="BI1083"/>
  <c r="BH1083"/>
  <c r="BG1083"/>
  <c r="BE1083"/>
  <c r="T1083"/>
  <c r="R1083"/>
  <c r="P1083"/>
  <c r="BI1079"/>
  <c r="BH1079"/>
  <c r="BG1079"/>
  <c r="BE1079"/>
  <c r="T1079"/>
  <c r="R1079"/>
  <c r="P1079"/>
  <c r="BI1075"/>
  <c r="BH1075"/>
  <c r="BG1075"/>
  <c r="BE1075"/>
  <c r="T1075"/>
  <c r="R1075"/>
  <c r="P1075"/>
  <c r="BI1074"/>
  <c r="BH1074"/>
  <c r="BG1074"/>
  <c r="BE1074"/>
  <c r="T1074"/>
  <c r="R1074"/>
  <c r="P1074"/>
  <c r="BI1073"/>
  <c r="BH1073"/>
  <c r="BG1073"/>
  <c r="BE1073"/>
  <c r="T1073"/>
  <c r="R1073"/>
  <c r="P1073"/>
  <c r="BI1072"/>
  <c r="BH1072"/>
  <c r="BG1072"/>
  <c r="BE1072"/>
  <c r="T1072"/>
  <c r="R1072"/>
  <c r="P1072"/>
  <c r="BI1068"/>
  <c r="BH1068"/>
  <c r="BG1068"/>
  <c r="BE1068"/>
  <c r="T1068"/>
  <c r="R1068"/>
  <c r="P1068"/>
  <c r="BI1063"/>
  <c r="BH1063"/>
  <c r="BG1063"/>
  <c r="BE1063"/>
  <c r="T1063"/>
  <c r="R1063"/>
  <c r="P1063"/>
  <c r="BI1059"/>
  <c r="BH1059"/>
  <c r="BG1059"/>
  <c r="BE1059"/>
  <c r="T1059"/>
  <c r="R1059"/>
  <c r="P1059"/>
  <c r="BI1055"/>
  <c r="BH1055"/>
  <c r="BG1055"/>
  <c r="BE1055"/>
  <c r="T1055"/>
  <c r="R1055"/>
  <c r="P1055"/>
  <c r="BI1051"/>
  <c r="BH1051"/>
  <c r="BG1051"/>
  <c r="BE1051"/>
  <c r="T1051"/>
  <c r="R1051"/>
  <c r="P1051"/>
  <c r="BI1050"/>
  <c r="BH1050"/>
  <c r="BG1050"/>
  <c r="BE1050"/>
  <c r="T1050"/>
  <c r="R1050"/>
  <c r="P1050"/>
  <c r="BI1046"/>
  <c r="BH1046"/>
  <c r="BG1046"/>
  <c r="BE1046"/>
  <c r="T1046"/>
  <c r="R1046"/>
  <c r="P1046"/>
  <c r="BI1043"/>
  <c r="BH1043"/>
  <c r="BG1043"/>
  <c r="BE1043"/>
  <c r="T1043"/>
  <c r="R1043"/>
  <c r="P1043"/>
  <c r="BI1036"/>
  <c r="BH1036"/>
  <c r="BG1036"/>
  <c r="BE1036"/>
  <c r="T1036"/>
  <c r="R1036"/>
  <c r="P1036"/>
  <c r="BI1033"/>
  <c r="BH1033"/>
  <c r="BG1033"/>
  <c r="BE1033"/>
  <c r="T1033"/>
  <c r="R1033"/>
  <c r="P1033"/>
  <c r="BI1030"/>
  <c r="BH1030"/>
  <c r="BG1030"/>
  <c r="BE1030"/>
  <c r="T1030"/>
  <c r="R1030"/>
  <c r="P1030"/>
  <c r="BI1027"/>
  <c r="BH1027"/>
  <c r="BG1027"/>
  <c r="BE1027"/>
  <c r="T1027"/>
  <c r="R1027"/>
  <c r="P1027"/>
  <c r="BI1023"/>
  <c r="BH1023"/>
  <c r="BG1023"/>
  <c r="BE1023"/>
  <c r="T1023"/>
  <c r="R1023"/>
  <c r="P1023"/>
  <c r="BI1020"/>
  <c r="BH1020"/>
  <c r="BG1020"/>
  <c r="BE1020"/>
  <c r="T1020"/>
  <c r="R1020"/>
  <c r="P1020"/>
  <c r="BI1015"/>
  <c r="BH1015"/>
  <c r="BG1015"/>
  <c r="BE1015"/>
  <c r="T1015"/>
  <c r="R1015"/>
  <c r="P1015"/>
  <c r="BI1004"/>
  <c r="BH1004"/>
  <c r="BG1004"/>
  <c r="BE1004"/>
  <c r="T1004"/>
  <c r="R1004"/>
  <c r="P1004"/>
  <c r="BI998"/>
  <c r="BH998"/>
  <c r="BG998"/>
  <c r="BE998"/>
  <c r="T998"/>
  <c r="R998"/>
  <c r="P998"/>
  <c r="BI995"/>
  <c r="BH995"/>
  <c r="BG995"/>
  <c r="BE995"/>
  <c r="T995"/>
  <c r="R995"/>
  <c r="P995"/>
  <c r="BI989"/>
  <c r="BH989"/>
  <c r="BG989"/>
  <c r="BE989"/>
  <c r="T989"/>
  <c r="R989"/>
  <c r="P989"/>
  <c r="BI973"/>
  <c r="BH973"/>
  <c r="BG973"/>
  <c r="BE973"/>
  <c r="T973"/>
  <c r="R973"/>
  <c r="P973"/>
  <c r="BI967"/>
  <c r="BH967"/>
  <c r="BG967"/>
  <c r="BE967"/>
  <c r="T967"/>
  <c r="R967"/>
  <c r="P967"/>
  <c r="BI960"/>
  <c r="BH960"/>
  <c r="BG960"/>
  <c r="BE960"/>
  <c r="T960"/>
  <c r="R960"/>
  <c r="P960"/>
  <c r="BI955"/>
  <c r="BH955"/>
  <c r="BG955"/>
  <c r="BE955"/>
  <c r="T955"/>
  <c r="R955"/>
  <c r="P955"/>
  <c r="BI951"/>
  <c r="BH951"/>
  <c r="BG951"/>
  <c r="BE951"/>
  <c r="T951"/>
  <c r="R951"/>
  <c r="P951"/>
  <c r="BI947"/>
  <c r="BH947"/>
  <c r="BG947"/>
  <c r="BE947"/>
  <c r="T947"/>
  <c r="R947"/>
  <c r="P947"/>
  <c r="BI943"/>
  <c r="BH943"/>
  <c r="BG943"/>
  <c r="BE943"/>
  <c r="T943"/>
  <c r="R943"/>
  <c r="P943"/>
  <c r="BI938"/>
  <c r="BH938"/>
  <c r="BG938"/>
  <c r="BE938"/>
  <c r="T938"/>
  <c r="T937"/>
  <c r="R938"/>
  <c r="R937"/>
  <c r="P938"/>
  <c r="P937"/>
  <c r="BI933"/>
  <c r="BH933"/>
  <c r="BG933"/>
  <c r="BE933"/>
  <c r="T933"/>
  <c r="R933"/>
  <c r="P933"/>
  <c r="BI932"/>
  <c r="BH932"/>
  <c r="BG932"/>
  <c r="BE932"/>
  <c r="T932"/>
  <c r="R932"/>
  <c r="P932"/>
  <c r="BI928"/>
  <c r="BH928"/>
  <c r="BG928"/>
  <c r="BE928"/>
  <c r="T928"/>
  <c r="R928"/>
  <c r="P928"/>
  <c r="BI924"/>
  <c r="BH924"/>
  <c r="BG924"/>
  <c r="BE924"/>
  <c r="T924"/>
  <c r="R924"/>
  <c r="P924"/>
  <c r="BI919"/>
  <c r="BH919"/>
  <c r="BG919"/>
  <c r="BE919"/>
  <c r="T919"/>
  <c r="T918"/>
  <c r="R919"/>
  <c r="R918"/>
  <c r="P919"/>
  <c r="P918"/>
  <c r="BI912"/>
  <c r="BH912"/>
  <c r="BG912"/>
  <c r="BE912"/>
  <c r="T912"/>
  <c r="T911"/>
  <c r="R912"/>
  <c r="R911"/>
  <c r="P912"/>
  <c r="P911"/>
  <c r="BI907"/>
  <c r="BH907"/>
  <c r="BG907"/>
  <c r="BE907"/>
  <c r="T907"/>
  <c r="R907"/>
  <c r="P907"/>
  <c r="BI903"/>
  <c r="BH903"/>
  <c r="BG903"/>
  <c r="BE903"/>
  <c r="T903"/>
  <c r="R903"/>
  <c r="P903"/>
  <c r="BI896"/>
  <c r="BH896"/>
  <c r="BG896"/>
  <c r="BE896"/>
  <c r="T896"/>
  <c r="T895"/>
  <c r="R896"/>
  <c r="R895"/>
  <c r="P896"/>
  <c r="P895"/>
  <c r="BI891"/>
  <c r="BH891"/>
  <c r="BG891"/>
  <c r="BE891"/>
  <c r="T891"/>
  <c r="T890"/>
  <c r="R891"/>
  <c r="R890"/>
  <c r="P891"/>
  <c r="P890"/>
  <c r="BI889"/>
  <c r="BH889"/>
  <c r="BG889"/>
  <c r="BE889"/>
  <c r="T889"/>
  <c r="R889"/>
  <c r="P889"/>
  <c r="BI885"/>
  <c r="BH885"/>
  <c r="BG885"/>
  <c r="BE885"/>
  <c r="T885"/>
  <c r="R885"/>
  <c r="P885"/>
  <c r="BI884"/>
  <c r="BH884"/>
  <c r="BG884"/>
  <c r="BE884"/>
  <c r="T884"/>
  <c r="R884"/>
  <c r="P884"/>
  <c r="BI883"/>
  <c r="BH883"/>
  <c r="BG883"/>
  <c r="BE883"/>
  <c r="T883"/>
  <c r="R883"/>
  <c r="P883"/>
  <c r="BI880"/>
  <c r="BH880"/>
  <c r="BG880"/>
  <c r="BE880"/>
  <c r="T880"/>
  <c r="R880"/>
  <c r="P880"/>
  <c r="BI875"/>
  <c r="BH875"/>
  <c r="BG875"/>
  <c r="BE875"/>
  <c r="T875"/>
  <c r="T874"/>
  <c r="R875"/>
  <c r="R874"/>
  <c r="P875"/>
  <c r="P874"/>
  <c r="BI870"/>
  <c r="BH870"/>
  <c r="BG870"/>
  <c r="BE870"/>
  <c r="T870"/>
  <c r="R870"/>
  <c r="P870"/>
  <c r="BI866"/>
  <c r="BH866"/>
  <c r="BG866"/>
  <c r="BE866"/>
  <c r="T866"/>
  <c r="R866"/>
  <c r="P866"/>
  <c r="BI862"/>
  <c r="BH862"/>
  <c r="BG862"/>
  <c r="BE862"/>
  <c r="T862"/>
  <c r="R862"/>
  <c r="P862"/>
  <c r="BI858"/>
  <c r="BH858"/>
  <c r="BG858"/>
  <c r="BE858"/>
  <c r="T858"/>
  <c r="R858"/>
  <c r="P858"/>
  <c r="BI854"/>
  <c r="BH854"/>
  <c r="BG854"/>
  <c r="BE854"/>
  <c r="T854"/>
  <c r="R854"/>
  <c r="P854"/>
  <c r="BI850"/>
  <c r="BH850"/>
  <c r="BG850"/>
  <c r="BE850"/>
  <c r="T850"/>
  <c r="R850"/>
  <c r="P850"/>
  <c r="BI845"/>
  <c r="BH845"/>
  <c r="BG845"/>
  <c r="BE845"/>
  <c r="T845"/>
  <c r="R845"/>
  <c r="P845"/>
  <c r="BI841"/>
  <c r="BH841"/>
  <c r="BG841"/>
  <c r="BE841"/>
  <c r="T841"/>
  <c r="R841"/>
  <c r="P841"/>
  <c r="BI837"/>
  <c r="BH837"/>
  <c r="BG837"/>
  <c r="BE837"/>
  <c r="T837"/>
  <c r="R837"/>
  <c r="P837"/>
  <c r="BI832"/>
  <c r="BH832"/>
  <c r="BG832"/>
  <c r="BE832"/>
  <c r="T832"/>
  <c r="R832"/>
  <c r="P832"/>
  <c r="BI828"/>
  <c r="BH828"/>
  <c r="BG828"/>
  <c r="BE828"/>
  <c r="T828"/>
  <c r="R828"/>
  <c r="P828"/>
  <c r="BI823"/>
  <c r="BH823"/>
  <c r="BG823"/>
  <c r="BE823"/>
  <c r="T823"/>
  <c r="R823"/>
  <c r="P823"/>
  <c r="BI819"/>
  <c r="BH819"/>
  <c r="BG819"/>
  <c r="BE819"/>
  <c r="T819"/>
  <c r="R819"/>
  <c r="P819"/>
  <c r="BI814"/>
  <c r="BH814"/>
  <c r="BG814"/>
  <c r="BE814"/>
  <c r="T814"/>
  <c r="R814"/>
  <c r="P814"/>
  <c r="BI810"/>
  <c r="BH810"/>
  <c r="BG810"/>
  <c r="BE810"/>
  <c r="T810"/>
  <c r="R810"/>
  <c r="P810"/>
  <c r="BI805"/>
  <c r="BH805"/>
  <c r="BG805"/>
  <c r="BE805"/>
  <c r="T805"/>
  <c r="R805"/>
  <c r="P805"/>
  <c r="BI800"/>
  <c r="BH800"/>
  <c r="BG800"/>
  <c r="BE800"/>
  <c r="T800"/>
  <c r="R800"/>
  <c r="P800"/>
  <c r="BI796"/>
  <c r="BH796"/>
  <c r="BG796"/>
  <c r="BE796"/>
  <c r="T796"/>
  <c r="R796"/>
  <c r="P796"/>
  <c r="BI791"/>
  <c r="BH791"/>
  <c r="BG791"/>
  <c r="BE791"/>
  <c r="T791"/>
  <c r="R791"/>
  <c r="P791"/>
  <c r="BI787"/>
  <c r="BH787"/>
  <c r="BG787"/>
  <c r="BE787"/>
  <c r="T787"/>
  <c r="R787"/>
  <c r="P787"/>
  <c r="BI778"/>
  <c r="BH778"/>
  <c r="BG778"/>
  <c r="BE778"/>
  <c r="T778"/>
  <c r="R778"/>
  <c r="P778"/>
  <c r="BI771"/>
  <c r="BH771"/>
  <c r="BG771"/>
  <c r="BE771"/>
  <c r="T771"/>
  <c r="R771"/>
  <c r="P771"/>
  <c r="BI767"/>
  <c r="BH767"/>
  <c r="BG767"/>
  <c r="BE767"/>
  <c r="T767"/>
  <c r="R767"/>
  <c r="P767"/>
  <c r="BI763"/>
  <c r="BH763"/>
  <c r="BG763"/>
  <c r="BE763"/>
  <c r="T763"/>
  <c r="R763"/>
  <c r="P763"/>
  <c r="BI756"/>
  <c r="BH756"/>
  <c r="BG756"/>
  <c r="BE756"/>
  <c r="T756"/>
  <c r="R756"/>
  <c r="P756"/>
  <c r="BI753"/>
  <c r="BH753"/>
  <c r="BG753"/>
  <c r="BE753"/>
  <c r="T753"/>
  <c r="R753"/>
  <c r="P753"/>
  <c r="BI749"/>
  <c r="BH749"/>
  <c r="BG749"/>
  <c r="BE749"/>
  <c r="T749"/>
  <c r="R749"/>
  <c r="P749"/>
  <c r="BI747"/>
  <c r="BH747"/>
  <c r="BG747"/>
  <c r="BE747"/>
  <c r="T747"/>
  <c r="R747"/>
  <c r="P747"/>
  <c r="BI744"/>
  <c r="BH744"/>
  <c r="BG744"/>
  <c r="BE744"/>
  <c r="T744"/>
  <c r="R744"/>
  <c r="P744"/>
  <c r="BI740"/>
  <c r="BH740"/>
  <c r="BG740"/>
  <c r="BE740"/>
  <c r="T740"/>
  <c r="R740"/>
  <c r="P740"/>
  <c r="BI736"/>
  <c r="BH736"/>
  <c r="BG736"/>
  <c r="BE736"/>
  <c r="T736"/>
  <c r="R736"/>
  <c r="P736"/>
  <c r="BI732"/>
  <c r="BH732"/>
  <c r="BG732"/>
  <c r="BE732"/>
  <c r="T732"/>
  <c r="R732"/>
  <c r="P732"/>
  <c r="BI730"/>
  <c r="BH730"/>
  <c r="BG730"/>
  <c r="BE730"/>
  <c r="T730"/>
  <c r="R730"/>
  <c r="P730"/>
  <c r="BI729"/>
  <c r="BH729"/>
  <c r="BG729"/>
  <c r="BE729"/>
  <c r="T729"/>
  <c r="R729"/>
  <c r="P729"/>
  <c r="BI728"/>
  <c r="BH728"/>
  <c r="BG728"/>
  <c r="BE728"/>
  <c r="T728"/>
  <c r="R728"/>
  <c r="P728"/>
  <c r="BI727"/>
  <c r="BH727"/>
  <c r="BG727"/>
  <c r="BE727"/>
  <c r="T727"/>
  <c r="R727"/>
  <c r="P727"/>
  <c r="BI725"/>
  <c r="BH725"/>
  <c r="BG725"/>
  <c r="BE725"/>
  <c r="T725"/>
  <c r="R725"/>
  <c r="P725"/>
  <c r="BI721"/>
  <c r="BH721"/>
  <c r="BG721"/>
  <c r="BE721"/>
  <c r="T721"/>
  <c r="R721"/>
  <c r="P721"/>
  <c r="BI717"/>
  <c r="BH717"/>
  <c r="BG717"/>
  <c r="BE717"/>
  <c r="T717"/>
  <c r="R717"/>
  <c r="P717"/>
  <c r="BI713"/>
  <c r="BH713"/>
  <c r="BG713"/>
  <c r="BE713"/>
  <c r="T713"/>
  <c r="R713"/>
  <c r="P713"/>
  <c r="BI711"/>
  <c r="BH711"/>
  <c r="BG711"/>
  <c r="BE711"/>
  <c r="T711"/>
  <c r="R711"/>
  <c r="P711"/>
  <c r="BI707"/>
  <c r="BH707"/>
  <c r="BG707"/>
  <c r="BE707"/>
  <c r="T707"/>
  <c r="R707"/>
  <c r="P707"/>
  <c r="BI706"/>
  <c r="BH706"/>
  <c r="BG706"/>
  <c r="BE706"/>
  <c r="T706"/>
  <c r="R706"/>
  <c r="P706"/>
  <c r="BI705"/>
  <c r="BH705"/>
  <c r="BG705"/>
  <c r="BE705"/>
  <c r="T705"/>
  <c r="R705"/>
  <c r="P705"/>
  <c r="BI704"/>
  <c r="BH704"/>
  <c r="BG704"/>
  <c r="BE704"/>
  <c r="T704"/>
  <c r="R704"/>
  <c r="P704"/>
  <c r="BI703"/>
  <c r="BH703"/>
  <c r="BG703"/>
  <c r="BE703"/>
  <c r="T703"/>
  <c r="R703"/>
  <c r="P703"/>
  <c r="BI701"/>
  <c r="BH701"/>
  <c r="BG701"/>
  <c r="BE701"/>
  <c r="T701"/>
  <c r="R701"/>
  <c r="P701"/>
  <c r="BI697"/>
  <c r="BH697"/>
  <c r="BG697"/>
  <c r="BE697"/>
  <c r="T697"/>
  <c r="R697"/>
  <c r="P697"/>
  <c r="BI695"/>
  <c r="BH695"/>
  <c r="BG695"/>
  <c r="BE695"/>
  <c r="T695"/>
  <c r="R695"/>
  <c r="P695"/>
  <c r="BI691"/>
  <c r="BH691"/>
  <c r="BG691"/>
  <c r="BE691"/>
  <c r="T691"/>
  <c r="R691"/>
  <c r="P691"/>
  <c r="BI687"/>
  <c r="BH687"/>
  <c r="BG687"/>
  <c r="BE687"/>
  <c r="T687"/>
  <c r="R687"/>
  <c r="P687"/>
  <c r="BI682"/>
  <c r="BH682"/>
  <c r="BG682"/>
  <c r="BE682"/>
  <c r="T682"/>
  <c r="R682"/>
  <c r="P682"/>
  <c r="BI679"/>
  <c r="BH679"/>
  <c r="BG679"/>
  <c r="BE679"/>
  <c r="T679"/>
  <c r="R679"/>
  <c r="P679"/>
  <c r="BI675"/>
  <c r="BH675"/>
  <c r="BG675"/>
  <c r="BE675"/>
  <c r="T675"/>
  <c r="R675"/>
  <c r="P675"/>
  <c r="BI671"/>
  <c r="BH671"/>
  <c r="BG671"/>
  <c r="BE671"/>
  <c r="T671"/>
  <c r="R671"/>
  <c r="P671"/>
  <c r="BI667"/>
  <c r="BH667"/>
  <c r="BG667"/>
  <c r="BE667"/>
  <c r="T667"/>
  <c r="R667"/>
  <c r="P667"/>
  <c r="BI663"/>
  <c r="BH663"/>
  <c r="BG663"/>
  <c r="BE663"/>
  <c r="T663"/>
  <c r="R663"/>
  <c r="P663"/>
  <c r="BI659"/>
  <c r="BH659"/>
  <c r="BG659"/>
  <c r="BE659"/>
  <c r="T659"/>
  <c r="R659"/>
  <c r="P659"/>
  <c r="BI657"/>
  <c r="BH657"/>
  <c r="BG657"/>
  <c r="BE657"/>
  <c r="T657"/>
  <c r="R657"/>
  <c r="P657"/>
  <c r="BI654"/>
  <c r="BH654"/>
  <c r="BG654"/>
  <c r="BE654"/>
  <c r="T654"/>
  <c r="R654"/>
  <c r="P654"/>
  <c r="BI650"/>
  <c r="BH650"/>
  <c r="BG650"/>
  <c r="BE650"/>
  <c r="T650"/>
  <c r="R650"/>
  <c r="P650"/>
  <c r="BI646"/>
  <c r="BH646"/>
  <c r="BG646"/>
  <c r="BE646"/>
  <c r="T646"/>
  <c r="R646"/>
  <c r="P646"/>
  <c r="BI642"/>
  <c r="BH642"/>
  <c r="BG642"/>
  <c r="BE642"/>
  <c r="T642"/>
  <c r="R642"/>
  <c r="P642"/>
  <c r="BI639"/>
  <c r="BH639"/>
  <c r="BG639"/>
  <c r="BE639"/>
  <c r="T639"/>
  <c r="R639"/>
  <c r="P639"/>
  <c r="BI635"/>
  <c r="BH635"/>
  <c r="BG635"/>
  <c r="BE635"/>
  <c r="T635"/>
  <c r="R635"/>
  <c r="P635"/>
  <c r="BI631"/>
  <c r="BH631"/>
  <c r="BG631"/>
  <c r="BE631"/>
  <c r="T631"/>
  <c r="R631"/>
  <c r="P631"/>
  <c r="BI627"/>
  <c r="BH627"/>
  <c r="BG627"/>
  <c r="BE627"/>
  <c r="T627"/>
  <c r="R627"/>
  <c r="P627"/>
  <c r="BI626"/>
  <c r="BH626"/>
  <c r="BG626"/>
  <c r="BE626"/>
  <c r="T626"/>
  <c r="R626"/>
  <c r="P626"/>
  <c r="BI623"/>
  <c r="BH623"/>
  <c r="BG623"/>
  <c r="BE623"/>
  <c r="T623"/>
  <c r="R623"/>
  <c r="P623"/>
  <c r="BI619"/>
  <c r="BH619"/>
  <c r="BG619"/>
  <c r="BE619"/>
  <c r="T619"/>
  <c r="R619"/>
  <c r="P619"/>
  <c r="BI617"/>
  <c r="BH617"/>
  <c r="BG617"/>
  <c r="BE617"/>
  <c r="T617"/>
  <c r="R617"/>
  <c r="P617"/>
  <c r="BI611"/>
  <c r="BH611"/>
  <c r="BG611"/>
  <c r="BE611"/>
  <c r="T611"/>
  <c r="R611"/>
  <c r="P611"/>
  <c r="BI605"/>
  <c r="BH605"/>
  <c r="BG605"/>
  <c r="BE605"/>
  <c r="T605"/>
  <c r="R605"/>
  <c r="P605"/>
  <c r="BI601"/>
  <c r="BH601"/>
  <c r="BG601"/>
  <c r="BE601"/>
  <c r="T601"/>
  <c r="R601"/>
  <c r="P601"/>
  <c r="BI597"/>
  <c r="BH597"/>
  <c r="BG597"/>
  <c r="BE597"/>
  <c r="T597"/>
  <c r="R597"/>
  <c r="P597"/>
  <c r="BI591"/>
  <c r="BH591"/>
  <c r="BG591"/>
  <c r="BE591"/>
  <c r="T591"/>
  <c r="R591"/>
  <c r="P591"/>
  <c r="BI587"/>
  <c r="BH587"/>
  <c r="BG587"/>
  <c r="BE587"/>
  <c r="T587"/>
  <c r="R587"/>
  <c r="P587"/>
  <c r="BI583"/>
  <c r="BH583"/>
  <c r="BG583"/>
  <c r="BE583"/>
  <c r="T583"/>
  <c r="R583"/>
  <c r="P583"/>
  <c r="BI579"/>
  <c r="BH579"/>
  <c r="BG579"/>
  <c r="BE579"/>
  <c r="T579"/>
  <c r="R579"/>
  <c r="P579"/>
  <c r="BI575"/>
  <c r="BH575"/>
  <c r="BG575"/>
  <c r="BE575"/>
  <c r="T575"/>
  <c r="R575"/>
  <c r="P575"/>
  <c r="BI573"/>
  <c r="BH573"/>
  <c r="BG573"/>
  <c r="BE573"/>
  <c r="T573"/>
  <c r="T572"/>
  <c r="R573"/>
  <c r="R572"/>
  <c r="P573"/>
  <c r="P572"/>
  <c r="BI571"/>
  <c r="BH571"/>
  <c r="BG571"/>
  <c r="BE571"/>
  <c r="T571"/>
  <c r="T570"/>
  <c r="R571"/>
  <c r="R570"/>
  <c r="P571"/>
  <c r="P570"/>
  <c r="BI564"/>
  <c r="BH564"/>
  <c r="BG564"/>
  <c r="BE564"/>
  <c r="T564"/>
  <c r="T563"/>
  <c r="R564"/>
  <c r="R563"/>
  <c r="P564"/>
  <c r="P563"/>
  <c r="BI559"/>
  <c r="BH559"/>
  <c r="BG559"/>
  <c r="BE559"/>
  <c r="T559"/>
  <c r="T558"/>
  <c r="R559"/>
  <c r="R558"/>
  <c r="P559"/>
  <c r="P558"/>
  <c r="BI557"/>
  <c r="BH557"/>
  <c r="BG557"/>
  <c r="BE557"/>
  <c r="T557"/>
  <c r="R557"/>
  <c r="P557"/>
  <c r="BI556"/>
  <c r="BH556"/>
  <c r="BG556"/>
  <c r="BE556"/>
  <c r="T556"/>
  <c r="R556"/>
  <c r="P556"/>
  <c r="BI555"/>
  <c r="BH555"/>
  <c r="BG555"/>
  <c r="BE555"/>
  <c r="T555"/>
  <c r="R555"/>
  <c r="P555"/>
  <c r="BI554"/>
  <c r="BH554"/>
  <c r="BG554"/>
  <c r="BE554"/>
  <c r="T554"/>
  <c r="R554"/>
  <c r="P554"/>
  <c r="BI550"/>
  <c r="BH550"/>
  <c r="BG550"/>
  <c r="BE550"/>
  <c r="T550"/>
  <c r="R550"/>
  <c r="P550"/>
  <c r="BI546"/>
  <c r="BH546"/>
  <c r="BG546"/>
  <c r="BE546"/>
  <c r="T546"/>
  <c r="R546"/>
  <c r="P546"/>
  <c r="BI542"/>
  <c r="BH542"/>
  <c r="BG542"/>
  <c r="BE542"/>
  <c r="T542"/>
  <c r="R542"/>
  <c r="P542"/>
  <c r="BI540"/>
  <c r="BH540"/>
  <c r="BG540"/>
  <c r="BE540"/>
  <c r="T540"/>
  <c r="R540"/>
  <c r="P540"/>
  <c r="BI536"/>
  <c r="BH536"/>
  <c r="BG536"/>
  <c r="BE536"/>
  <c r="T536"/>
  <c r="R536"/>
  <c r="P536"/>
  <c r="BI532"/>
  <c r="BH532"/>
  <c r="BG532"/>
  <c r="BE532"/>
  <c r="T532"/>
  <c r="R532"/>
  <c r="P532"/>
  <c r="BI528"/>
  <c r="BH528"/>
  <c r="BG528"/>
  <c r="BE528"/>
  <c r="T528"/>
  <c r="R528"/>
  <c r="P528"/>
  <c r="BI527"/>
  <c r="BH527"/>
  <c r="BG527"/>
  <c r="BE527"/>
  <c r="T527"/>
  <c r="R527"/>
  <c r="P527"/>
  <c r="BI526"/>
  <c r="BH526"/>
  <c r="BG526"/>
  <c r="BE526"/>
  <c r="T526"/>
  <c r="R526"/>
  <c r="P526"/>
  <c r="BI525"/>
  <c r="BH525"/>
  <c r="BG525"/>
  <c r="BE525"/>
  <c r="T525"/>
  <c r="R525"/>
  <c r="P525"/>
  <c r="BI521"/>
  <c r="BH521"/>
  <c r="BG521"/>
  <c r="BE521"/>
  <c r="T521"/>
  <c r="R521"/>
  <c r="P521"/>
  <c r="BI516"/>
  <c r="BH516"/>
  <c r="BG516"/>
  <c r="BE516"/>
  <c r="T516"/>
  <c r="R516"/>
  <c r="P516"/>
  <c r="BI512"/>
  <c r="BH512"/>
  <c r="BG512"/>
  <c r="BE512"/>
  <c r="T512"/>
  <c r="R512"/>
  <c r="P512"/>
  <c r="BI508"/>
  <c r="BH508"/>
  <c r="BG508"/>
  <c r="BE508"/>
  <c r="T508"/>
  <c r="R508"/>
  <c r="P508"/>
  <c r="BI504"/>
  <c r="BH504"/>
  <c r="BG504"/>
  <c r="BE504"/>
  <c r="T504"/>
  <c r="R504"/>
  <c r="P504"/>
  <c r="BI503"/>
  <c r="BH503"/>
  <c r="BG503"/>
  <c r="BE503"/>
  <c r="T503"/>
  <c r="R503"/>
  <c r="P503"/>
  <c r="BI499"/>
  <c r="BH499"/>
  <c r="BG499"/>
  <c r="BE499"/>
  <c r="T499"/>
  <c r="R499"/>
  <c r="P499"/>
  <c r="BI496"/>
  <c r="BH496"/>
  <c r="BG496"/>
  <c r="BE496"/>
  <c r="T496"/>
  <c r="R496"/>
  <c r="P496"/>
  <c r="BI489"/>
  <c r="BH489"/>
  <c r="BG489"/>
  <c r="BE489"/>
  <c r="T489"/>
  <c r="R489"/>
  <c r="P489"/>
  <c r="BI486"/>
  <c r="BH486"/>
  <c r="BG486"/>
  <c r="BE486"/>
  <c r="T486"/>
  <c r="R486"/>
  <c r="P486"/>
  <c r="BI483"/>
  <c r="BH483"/>
  <c r="BG483"/>
  <c r="BE483"/>
  <c r="T483"/>
  <c r="R483"/>
  <c r="P483"/>
  <c r="BI480"/>
  <c r="BH480"/>
  <c r="BG480"/>
  <c r="BE480"/>
  <c r="T480"/>
  <c r="R480"/>
  <c r="P480"/>
  <c r="BI476"/>
  <c r="BH476"/>
  <c r="BG476"/>
  <c r="BE476"/>
  <c r="T476"/>
  <c r="R476"/>
  <c r="P476"/>
  <c r="BI473"/>
  <c r="BH473"/>
  <c r="BG473"/>
  <c r="BE473"/>
  <c r="T473"/>
  <c r="R473"/>
  <c r="P473"/>
  <c r="BI469"/>
  <c r="BH469"/>
  <c r="BG469"/>
  <c r="BE469"/>
  <c r="T469"/>
  <c r="R469"/>
  <c r="P469"/>
  <c r="BI468"/>
  <c r="BH468"/>
  <c r="BG468"/>
  <c r="BE468"/>
  <c r="T468"/>
  <c r="R468"/>
  <c r="P468"/>
  <c r="BI463"/>
  <c r="BH463"/>
  <c r="BG463"/>
  <c r="BE463"/>
  <c r="T463"/>
  <c r="R463"/>
  <c r="P463"/>
  <c r="BI460"/>
  <c r="BH460"/>
  <c r="BG460"/>
  <c r="BE460"/>
  <c r="T460"/>
  <c r="R460"/>
  <c r="P460"/>
  <c r="BI455"/>
  <c r="BH455"/>
  <c r="BG455"/>
  <c r="BE455"/>
  <c r="T455"/>
  <c r="R455"/>
  <c r="P455"/>
  <c r="BI454"/>
  <c r="BH454"/>
  <c r="BG454"/>
  <c r="BE454"/>
  <c r="T454"/>
  <c r="R454"/>
  <c r="P454"/>
  <c r="BI447"/>
  <c r="BH447"/>
  <c r="BG447"/>
  <c r="BE447"/>
  <c r="T447"/>
  <c r="R447"/>
  <c r="P447"/>
  <c r="BI441"/>
  <c r="BH441"/>
  <c r="BG441"/>
  <c r="BE441"/>
  <c r="T441"/>
  <c r="R441"/>
  <c r="P441"/>
  <c r="BI435"/>
  <c r="BH435"/>
  <c r="BG435"/>
  <c r="BE435"/>
  <c r="T435"/>
  <c r="R435"/>
  <c r="P435"/>
  <c r="BI431"/>
  <c r="BH431"/>
  <c r="BG431"/>
  <c r="BE431"/>
  <c r="T431"/>
  <c r="R431"/>
  <c r="P431"/>
  <c r="BI427"/>
  <c r="BH427"/>
  <c r="BG427"/>
  <c r="BE427"/>
  <c r="T427"/>
  <c r="R427"/>
  <c r="P427"/>
  <c r="BI423"/>
  <c r="BH423"/>
  <c r="BG423"/>
  <c r="BE423"/>
  <c r="T423"/>
  <c r="R423"/>
  <c r="P423"/>
  <c r="BI418"/>
  <c r="BH418"/>
  <c r="BG418"/>
  <c r="BE418"/>
  <c r="T418"/>
  <c r="T417"/>
  <c r="R418"/>
  <c r="R417"/>
  <c r="P418"/>
  <c r="P417"/>
  <c r="BI413"/>
  <c r="BH413"/>
  <c r="BG413"/>
  <c r="BE413"/>
  <c r="T413"/>
  <c r="R413"/>
  <c r="P413"/>
  <c r="BI412"/>
  <c r="BH412"/>
  <c r="BG412"/>
  <c r="BE412"/>
  <c r="T412"/>
  <c r="R412"/>
  <c r="P412"/>
  <c r="BI408"/>
  <c r="BH408"/>
  <c r="BG408"/>
  <c r="BE408"/>
  <c r="T408"/>
  <c r="R408"/>
  <c r="P408"/>
  <c r="BI404"/>
  <c r="BH404"/>
  <c r="BG404"/>
  <c r="BE404"/>
  <c r="T404"/>
  <c r="R404"/>
  <c r="P404"/>
  <c r="BI399"/>
  <c r="BH399"/>
  <c r="BG399"/>
  <c r="BE399"/>
  <c r="T399"/>
  <c r="T398"/>
  <c r="R399"/>
  <c r="R398"/>
  <c r="P399"/>
  <c r="P398"/>
  <c r="BI389"/>
  <c r="BH389"/>
  <c r="BG389"/>
  <c r="BE389"/>
  <c r="T389"/>
  <c r="T388"/>
  <c r="R389"/>
  <c r="R388"/>
  <c r="P389"/>
  <c r="P388"/>
  <c r="BI383"/>
  <c r="BH383"/>
  <c r="BG383"/>
  <c r="BE383"/>
  <c r="T383"/>
  <c r="R383"/>
  <c r="P383"/>
  <c r="BI376"/>
  <c r="BH376"/>
  <c r="BG376"/>
  <c r="BE376"/>
  <c r="T376"/>
  <c r="R376"/>
  <c r="P376"/>
  <c r="BI371"/>
  <c r="BH371"/>
  <c r="BG371"/>
  <c r="BE371"/>
  <c r="T371"/>
  <c r="R371"/>
  <c r="P371"/>
  <c r="BI364"/>
  <c r="BH364"/>
  <c r="BG364"/>
  <c r="BE364"/>
  <c r="T364"/>
  <c r="R364"/>
  <c r="P364"/>
  <c r="BI358"/>
  <c r="BH358"/>
  <c r="BG358"/>
  <c r="BE358"/>
  <c r="T358"/>
  <c r="R358"/>
  <c r="P358"/>
  <c r="BI354"/>
  <c r="BH354"/>
  <c r="BG354"/>
  <c r="BE354"/>
  <c r="T354"/>
  <c r="R354"/>
  <c r="P354"/>
  <c r="BI350"/>
  <c r="BH350"/>
  <c r="BG350"/>
  <c r="BE350"/>
  <c r="T350"/>
  <c r="R350"/>
  <c r="P350"/>
  <c r="BI346"/>
  <c r="BH346"/>
  <c r="BG346"/>
  <c r="BE346"/>
  <c r="T346"/>
  <c r="R346"/>
  <c r="P346"/>
  <c r="BI342"/>
  <c r="BH342"/>
  <c r="BG342"/>
  <c r="BE342"/>
  <c r="T342"/>
  <c r="R342"/>
  <c r="P342"/>
  <c r="BI336"/>
  <c r="BH336"/>
  <c r="BG336"/>
  <c r="BE336"/>
  <c r="T336"/>
  <c r="R336"/>
  <c r="P336"/>
  <c r="BI332"/>
  <c r="BH332"/>
  <c r="BG332"/>
  <c r="BE332"/>
  <c r="T332"/>
  <c r="R332"/>
  <c r="P332"/>
  <c r="BI330"/>
  <c r="BH330"/>
  <c r="BG330"/>
  <c r="BE330"/>
  <c r="T330"/>
  <c r="R330"/>
  <c r="P330"/>
  <c r="BI326"/>
  <c r="BH326"/>
  <c r="BG326"/>
  <c r="BE326"/>
  <c r="T326"/>
  <c r="R326"/>
  <c r="P326"/>
  <c r="BI322"/>
  <c r="BH322"/>
  <c r="BG322"/>
  <c r="BE322"/>
  <c r="T322"/>
  <c r="R322"/>
  <c r="P322"/>
  <c r="BI320"/>
  <c r="BH320"/>
  <c r="BG320"/>
  <c r="BE320"/>
  <c r="T320"/>
  <c r="R320"/>
  <c r="P320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1"/>
  <c r="BH311"/>
  <c r="BG311"/>
  <c r="BE311"/>
  <c r="T311"/>
  <c r="R311"/>
  <c r="P311"/>
  <c r="BI309"/>
  <c r="BH309"/>
  <c r="BG309"/>
  <c r="BE309"/>
  <c r="T309"/>
  <c r="T308"/>
  <c r="R309"/>
  <c r="R308"/>
  <c r="P309"/>
  <c r="P308"/>
  <c r="BI304"/>
  <c r="BH304"/>
  <c r="BG304"/>
  <c r="BE304"/>
  <c r="T304"/>
  <c r="R304"/>
  <c r="P304"/>
  <c r="BI300"/>
  <c r="BH300"/>
  <c r="BG300"/>
  <c r="BE300"/>
  <c r="T300"/>
  <c r="R300"/>
  <c r="P300"/>
  <c r="BI296"/>
  <c r="BH296"/>
  <c r="BG296"/>
  <c r="BE296"/>
  <c r="T296"/>
  <c r="R296"/>
  <c r="P296"/>
  <c r="BI292"/>
  <c r="BH292"/>
  <c r="BG292"/>
  <c r="BE292"/>
  <c r="T292"/>
  <c r="R292"/>
  <c r="P292"/>
  <c r="BI288"/>
  <c r="BH288"/>
  <c r="BG288"/>
  <c r="BE288"/>
  <c r="T288"/>
  <c r="R288"/>
  <c r="P288"/>
  <c r="BI284"/>
  <c r="BH284"/>
  <c r="BG284"/>
  <c r="BE284"/>
  <c r="T284"/>
  <c r="R284"/>
  <c r="P284"/>
  <c r="BI278"/>
  <c r="BH278"/>
  <c r="BG278"/>
  <c r="BE278"/>
  <c r="T278"/>
  <c r="R278"/>
  <c r="P278"/>
  <c r="BI274"/>
  <c r="BH274"/>
  <c r="BG274"/>
  <c r="BE274"/>
  <c r="T274"/>
  <c r="R274"/>
  <c r="P274"/>
  <c r="BI270"/>
  <c r="BH270"/>
  <c r="BG270"/>
  <c r="BE270"/>
  <c r="T270"/>
  <c r="R270"/>
  <c r="P270"/>
  <c r="BI265"/>
  <c r="BH265"/>
  <c r="BG265"/>
  <c r="BE265"/>
  <c r="T265"/>
  <c r="R265"/>
  <c r="P265"/>
  <c r="BI261"/>
  <c r="BH261"/>
  <c r="BG261"/>
  <c r="BE261"/>
  <c r="T261"/>
  <c r="R261"/>
  <c r="P261"/>
  <c r="BI256"/>
  <c r="BH256"/>
  <c r="BG256"/>
  <c r="BE256"/>
  <c r="T256"/>
  <c r="R256"/>
  <c r="P256"/>
  <c r="BI252"/>
  <c r="BH252"/>
  <c r="BG252"/>
  <c r="BE252"/>
  <c r="T252"/>
  <c r="R252"/>
  <c r="P252"/>
  <c r="BI246"/>
  <c r="BH246"/>
  <c r="BG246"/>
  <c r="BE246"/>
  <c r="T246"/>
  <c r="R246"/>
  <c r="P246"/>
  <c r="BI242"/>
  <c r="BH242"/>
  <c r="BG242"/>
  <c r="BE242"/>
  <c r="T242"/>
  <c r="R242"/>
  <c r="P242"/>
  <c r="BI238"/>
  <c r="BH238"/>
  <c r="BG238"/>
  <c r="BE238"/>
  <c r="T238"/>
  <c r="R238"/>
  <c r="P238"/>
  <c r="BI233"/>
  <c r="BH233"/>
  <c r="BG233"/>
  <c r="BE233"/>
  <c r="T233"/>
  <c r="R233"/>
  <c r="P233"/>
  <c r="BI229"/>
  <c r="BH229"/>
  <c r="BG229"/>
  <c r="BE229"/>
  <c r="T229"/>
  <c r="R229"/>
  <c r="P229"/>
  <c r="BI224"/>
  <c r="BH224"/>
  <c r="BG224"/>
  <c r="BE224"/>
  <c r="T224"/>
  <c r="R224"/>
  <c r="P224"/>
  <c r="BI220"/>
  <c r="BH220"/>
  <c r="BG220"/>
  <c r="BE220"/>
  <c r="T220"/>
  <c r="R220"/>
  <c r="P220"/>
  <c r="F211"/>
  <c r="E209"/>
  <c r="F89"/>
  <c r="E87"/>
  <c r="J24"/>
  <c r="E24"/>
  <c r="J92"/>
  <c r="J23"/>
  <c r="J21"/>
  <c r="E21"/>
  <c r="J213"/>
  <c r="J20"/>
  <c r="J18"/>
  <c r="E18"/>
  <c r="F214"/>
  <c r="J17"/>
  <c r="J15"/>
  <c r="E15"/>
  <c r="F213"/>
  <c r="J14"/>
  <c r="J12"/>
  <c r="J211"/>
  <c r="E7"/>
  <c r="E207"/>
  <c i="1" r="L90"/>
  <c r="AM90"/>
  <c r="AM89"/>
  <c r="L89"/>
  <c r="AM87"/>
  <c r="L87"/>
  <c r="L85"/>
  <c r="L84"/>
  <c i="2" r="J1551"/>
  <c r="J1543"/>
  <c r="J1514"/>
  <c r="J1487"/>
  <c r="BK1452"/>
  <c r="BK1398"/>
  <c r="BK1353"/>
  <c r="BK1291"/>
  <c r="J1222"/>
  <c r="J1201"/>
  <c r="J1166"/>
  <c r="J1122"/>
  <c r="BK1063"/>
  <c r="J989"/>
  <c r="J932"/>
  <c r="BK850"/>
  <c r="J805"/>
  <c r="BK711"/>
  <c r="J697"/>
  <c r="J663"/>
  <c r="BK611"/>
  <c r="BK557"/>
  <c r="BK528"/>
  <c r="BK503"/>
  <c r="J460"/>
  <c r="BK441"/>
  <c r="BK412"/>
  <c r="BK330"/>
  <c r="BK314"/>
  <c r="J233"/>
  <c r="J288"/>
  <c r="J229"/>
  <c r="J1606"/>
  <c r="J1604"/>
  <c r="J1601"/>
  <c r="BK1597"/>
  <c r="J1569"/>
  <c r="J1535"/>
  <c r="J1502"/>
  <c r="J1447"/>
  <c r="J1410"/>
  <c r="BK1379"/>
  <c r="BK1362"/>
  <c r="J1314"/>
  <c r="BK1257"/>
  <c r="J1237"/>
  <c r="J1220"/>
  <c r="BK1215"/>
  <c r="J1187"/>
  <c r="J1170"/>
  <c r="BK1134"/>
  <c r="J1117"/>
  <c r="BK1103"/>
  <c r="J1079"/>
  <c r="J1063"/>
  <c r="BK1046"/>
  <c r="BK995"/>
  <c r="BK932"/>
  <c r="BK880"/>
  <c r="J810"/>
  <c r="J756"/>
  <c r="J728"/>
  <c r="BK701"/>
  <c r="BK657"/>
  <c r="BK646"/>
  <c r="BK597"/>
  <c r="J573"/>
  <c r="BK550"/>
  <c r="J496"/>
  <c r="BK427"/>
  <c r="J1575"/>
  <c r="BK1551"/>
  <c r="BK1535"/>
  <c r="J1498"/>
  <c r="J1468"/>
  <c r="BK1433"/>
  <c r="BK1406"/>
  <c r="J1373"/>
  <c r="BK1281"/>
  <c r="J1226"/>
  <c r="BK1183"/>
  <c r="BK1112"/>
  <c r="BK1087"/>
  <c r="J1027"/>
  <c r="BK955"/>
  <c r="J924"/>
  <c r="J891"/>
  <c r="BK858"/>
  <c r="J841"/>
  <c r="J796"/>
  <c r="BK744"/>
  <c r="BK721"/>
  <c r="J682"/>
  <c r="J619"/>
  <c r="BK579"/>
  <c r="J550"/>
  <c r="J508"/>
  <c r="BK499"/>
  <c r="BK496"/>
  <c r="BK476"/>
  <c r="BK413"/>
  <c r="J364"/>
  <c r="J330"/>
  <c r="J309"/>
  <c r="J284"/>
  <c r="J256"/>
  <c r="BK220"/>
  <c r="J1545"/>
  <c r="BK1487"/>
  <c r="BK1443"/>
  <c r="J1303"/>
  <c r="J1234"/>
  <c r="J1174"/>
  <c r="BK1122"/>
  <c r="BK1102"/>
  <c r="BK1074"/>
  <c r="J1050"/>
  <c r="BK960"/>
  <c r="BK907"/>
  <c r="J862"/>
  <c r="J819"/>
  <c r="J753"/>
  <c r="BK713"/>
  <c r="J667"/>
  <c r="J605"/>
  <c r="J536"/>
  <c r="J499"/>
  <c r="BK473"/>
  <c r="J441"/>
  <c r="BK389"/>
  <c r="J342"/>
  <c r="J265"/>
  <c r="BK1410"/>
  <c r="BK1388"/>
  <c r="BK1367"/>
  <c r="J1353"/>
  <c r="BK1331"/>
  <c r="BK1213"/>
  <c r="J1193"/>
  <c r="J1148"/>
  <c r="J1107"/>
  <c r="BK1083"/>
  <c r="J1046"/>
  <c r="BK919"/>
  <c r="J912"/>
  <c r="J736"/>
  <c r="J705"/>
  <c r="J675"/>
  <c r="J642"/>
  <c r="J627"/>
  <c r="BK536"/>
  <c r="BK504"/>
  <c r="BK480"/>
  <c r="J413"/>
  <c r="BK358"/>
  <c r="BK336"/>
  <c r="BK270"/>
  <c r="BK1556"/>
  <c r="J1547"/>
  <c r="BK1536"/>
  <c r="BK1518"/>
  <c r="J1491"/>
  <c r="BK1464"/>
  <c r="J1388"/>
  <c r="BK1336"/>
  <c r="BK1286"/>
  <c r="BK1216"/>
  <c r="BK1193"/>
  <c r="J1152"/>
  <c r="BK1098"/>
  <c r="BK1036"/>
  <c r="J960"/>
  <c r="BK889"/>
  <c r="J828"/>
  <c r="J767"/>
  <c r="J771"/>
  <c r="J721"/>
  <c r="BK691"/>
  <c r="J657"/>
  <c r="J639"/>
  <c r="BK555"/>
  <c r="BK527"/>
  <c r="J455"/>
  <c r="J408"/>
  <c r="BK1569"/>
  <c r="BK1549"/>
  <c r="J1533"/>
  <c r="J1510"/>
  <c r="J1452"/>
  <c r="J1427"/>
  <c r="J1383"/>
  <c r="BK1361"/>
  <c r="J1310"/>
  <c r="BK1217"/>
  <c r="BK1174"/>
  <c r="J1105"/>
  <c r="J1075"/>
  <c r="J1020"/>
  <c r="J933"/>
  <c r="J907"/>
  <c r="J866"/>
  <c r="BK845"/>
  <c r="BK810"/>
  <c r="J749"/>
  <c r="BK727"/>
  <c r="BK697"/>
  <c r="J635"/>
  <c r="J597"/>
  <c r="BK554"/>
  <c r="J516"/>
  <c r="J423"/>
  <c r="J371"/>
  <c r="BK326"/>
  <c r="J300"/>
  <c r="BK265"/>
  <c r="J242"/>
  <c r="J1581"/>
  <c r="BK1566"/>
  <c r="J1561"/>
  <c r="J1548"/>
  <c r="J1506"/>
  <c r="J1464"/>
  <c r="J1281"/>
  <c r="BK1226"/>
  <c r="J1205"/>
  <c r="BK1152"/>
  <c r="J1120"/>
  <c r="J1095"/>
  <c r="J1059"/>
  <c r="BK924"/>
  <c r="J889"/>
  <c r="J883"/>
  <c r="BK841"/>
  <c r="J763"/>
  <c r="J725"/>
  <c r="BK617"/>
  <c r="J591"/>
  <c r="J557"/>
  <c r="BK542"/>
  <c r="J504"/>
  <c r="J480"/>
  <c r="J435"/>
  <c r="J383"/>
  <c r="J336"/>
  <c r="J311"/>
  <c r="J292"/>
  <c r="J238"/>
  <c r="J1361"/>
  <c r="BK1344"/>
  <c r="BK1303"/>
  <c r="BK1239"/>
  <c r="J1164"/>
  <c r="BK1126"/>
  <c r="BK1095"/>
  <c r="BK1073"/>
  <c r="BK1030"/>
  <c r="J995"/>
  <c r="BK883"/>
  <c r="BK866"/>
  <c r="J787"/>
  <c r="BK729"/>
  <c r="J707"/>
  <c r="BK682"/>
  <c r="BK587"/>
  <c r="BK540"/>
  <c r="BK525"/>
  <c r="BK486"/>
  <c r="J431"/>
  <c r="J412"/>
  <c r="J354"/>
  <c r="BK309"/>
  <c r="BK242"/>
  <c i="1" r="AS94"/>
  <c i="2" r="BK1558"/>
  <c r="J1546"/>
  <c r="BK1525"/>
  <c r="BK1498"/>
  <c r="BK1468"/>
  <c r="J1414"/>
  <c r="J1340"/>
  <c r="J1297"/>
  <c r="J1243"/>
  <c r="J1213"/>
  <c r="BK1187"/>
  <c r="BK1148"/>
  <c r="BK1104"/>
  <c r="BK1050"/>
  <c r="BK1015"/>
  <c r="J947"/>
  <c r="BK854"/>
  <c r="BK800"/>
  <c r="BK753"/>
  <c r="J703"/>
  <c r="BK687"/>
  <c r="BK626"/>
  <c r="J579"/>
  <c r="BK532"/>
  <c r="BK508"/>
  <c r="BK469"/>
  <c r="J427"/>
  <c r="J376"/>
  <c r="J326"/>
  <c r="J315"/>
  <c r="BK246"/>
  <c r="BK300"/>
  <c r="J246"/>
  <c r="J1607"/>
  <c r="BK1604"/>
  <c r="BK1601"/>
  <c r="BK1599"/>
  <c r="J1566"/>
  <c r="J1525"/>
  <c r="BK1506"/>
  <c r="J1459"/>
  <c r="BK1414"/>
  <c r="BK1383"/>
  <c r="J1363"/>
  <c r="BK1297"/>
  <c r="BK1243"/>
  <c r="BK1230"/>
  <c r="J1219"/>
  <c r="BK1195"/>
  <c r="J1183"/>
  <c r="BK1166"/>
  <c r="BK1130"/>
  <c r="BK1118"/>
  <c r="J1083"/>
  <c r="BK1075"/>
  <c r="BK1055"/>
  <c r="BK1020"/>
  <c r="J967"/>
  <c r="J896"/>
  <c r="J858"/>
  <c r="BK791"/>
  <c r="J740"/>
  <c r="J717"/>
  <c r="BK663"/>
  <c r="J654"/>
  <c r="BK619"/>
  <c r="J571"/>
  <c r="J542"/>
  <c r="J476"/>
  <c r="BK1581"/>
  <c r="BK1557"/>
  <c r="BK1547"/>
  <c r="BK1514"/>
  <c r="BK1477"/>
  <c r="BK1438"/>
  <c r="BK1421"/>
  <c r="J1377"/>
  <c r="BK1322"/>
  <c r="BK1234"/>
  <c r="BK1199"/>
  <c r="J1134"/>
  <c r="J1103"/>
  <c r="BK1043"/>
  <c r="BK967"/>
  <c r="BK912"/>
  <c r="BK875"/>
  <c r="J837"/>
  <c r="J791"/>
  <c r="BK747"/>
  <c r="J729"/>
  <c r="BK705"/>
  <c r="J650"/>
  <c r="J617"/>
  <c r="BK556"/>
  <c r="J540"/>
  <c r="J389"/>
  <c r="J358"/>
  <c r="J304"/>
  <c r="J261"/>
  <c r="BK238"/>
  <c r="BK1590"/>
  <c r="J1537"/>
  <c r="J1483"/>
  <c r="J1433"/>
  <c r="J1286"/>
  <c r="J1257"/>
  <c r="BK1218"/>
  <c r="J1112"/>
  <c r="J1068"/>
  <c r="BK1033"/>
  <c r="J1004"/>
  <c r="BK933"/>
  <c r="J823"/>
  <c r="J727"/>
  <c r="J704"/>
  <c r="J671"/>
  <c r="BK631"/>
  <c r="BK583"/>
  <c r="J525"/>
  <c r="J486"/>
  <c r="J468"/>
  <c r="J454"/>
  <c r="BK408"/>
  <c r="J350"/>
  <c r="J332"/>
  <c r="BK229"/>
  <c r="BK1402"/>
  <c r="J1369"/>
  <c r="J1358"/>
  <c r="BK1340"/>
  <c r="BK1268"/>
  <c r="BK1170"/>
  <c r="J1138"/>
  <c r="J1104"/>
  <c r="BK1079"/>
  <c r="J1043"/>
  <c r="J1023"/>
  <c r="BK896"/>
  <c r="BK870"/>
  <c r="J845"/>
  <c r="BK805"/>
  <c r="BK767"/>
  <c r="BK740"/>
  <c r="BK725"/>
  <c r="BK667"/>
  <c r="BK639"/>
  <c r="BK575"/>
  <c r="J554"/>
  <c r="BK516"/>
  <c r="BK383"/>
  <c r="J346"/>
  <c r="J316"/>
  <c r="BK284"/>
  <c r="J224"/>
  <c r="J1557"/>
  <c r="J1549"/>
  <c r="BK1533"/>
  <c r="BK1502"/>
  <c r="J1472"/>
  <c r="J1421"/>
  <c r="BK1369"/>
  <c r="BK1314"/>
  <c r="J1268"/>
  <c r="BK1220"/>
  <c r="BK1205"/>
  <c r="BK1164"/>
  <c r="J1130"/>
  <c r="J1073"/>
  <c r="J1030"/>
  <c r="J973"/>
  <c r="J903"/>
  <c r="BK819"/>
  <c r="BK787"/>
  <c r="BK730"/>
  <c r="J701"/>
  <c r="J679"/>
  <c r="BK635"/>
  <c r="J559"/>
  <c r="BK526"/>
  <c r="J489"/>
  <c r="J418"/>
  <c r="BK342"/>
  <c r="BK316"/>
  <c r="BK256"/>
  <c r="BK278"/>
  <c r="BK1607"/>
  <c r="BK1605"/>
  <c r="BK1602"/>
  <c r="BK1600"/>
  <c r="J1590"/>
  <c r="J1536"/>
  <c r="J1518"/>
  <c r="J1477"/>
  <c r="BK1432"/>
  <c r="J1402"/>
  <c r="BK1373"/>
  <c r="BK1358"/>
  <c r="J1291"/>
  <c r="J1098"/>
  <c r="BK1059"/>
  <c r="J1033"/>
  <c r="BK951"/>
  <c r="BK885"/>
  <c r="BK837"/>
  <c r="J778"/>
  <c r="BK732"/>
  <c r="BK704"/>
  <c r="BK659"/>
  <c r="BK642"/>
  <c r="BK591"/>
  <c r="BK559"/>
  <c r="J528"/>
  <c r="BK489"/>
  <c r="BK371"/>
  <c r="J1556"/>
  <c r="BK1546"/>
  <c r="J1529"/>
  <c r="BK1483"/>
  <c r="J1443"/>
  <c r="J1398"/>
  <c r="BK1363"/>
  <c r="J1253"/>
  <c r="BK1201"/>
  <c r="J1126"/>
  <c r="J1102"/>
  <c r="BK1072"/>
  <c r="J1015"/>
  <c r="BK947"/>
  <c r="BK928"/>
  <c r="J880"/>
  <c r="J850"/>
  <c r="J832"/>
  <c r="BK771"/>
  <c r="J730"/>
  <c r="J711"/>
  <c r="J659"/>
  <c r="BK627"/>
  <c r="J611"/>
  <c r="BK564"/>
  <c r="J473"/>
  <c r="J469"/>
  <c r="BK468"/>
  <c r="BK447"/>
  <c r="J399"/>
  <c r="BK322"/>
  <c r="BK292"/>
  <c r="J252"/>
  <c r="J1599"/>
  <c r="J1496"/>
  <c r="BK1447"/>
  <c r="J1331"/>
  <c r="J1277"/>
  <c r="BK1237"/>
  <c r="J1215"/>
  <c r="BK1107"/>
  <c r="J1087"/>
  <c r="J1051"/>
  <c r="BK1027"/>
  <c r="BK943"/>
  <c r="J928"/>
  <c r="BK891"/>
  <c r="BK832"/>
  <c r="BK778"/>
  <c r="BK728"/>
  <c r="BK706"/>
  <c r="BK679"/>
  <c r="J623"/>
  <c r="BK573"/>
  <c r="J546"/>
  <c r="J512"/>
  <c r="BK483"/>
  <c r="BK463"/>
  <c r="J447"/>
  <c r="BK346"/>
  <c r="J314"/>
  <c r="BK288"/>
  <c r="BK252"/>
  <c r="J1406"/>
  <c r="BK1377"/>
  <c r="J1362"/>
  <c r="BK1326"/>
  <c r="BK1253"/>
  <c r="BK1219"/>
  <c r="BK1209"/>
  <c r="BK1189"/>
  <c r="BK1144"/>
  <c r="J744"/>
  <c r="J706"/>
  <c r="J687"/>
  <c r="BK671"/>
  <c r="J631"/>
  <c r="J583"/>
  <c r="BK512"/>
  <c r="J463"/>
  <c r="J404"/>
  <c r="BK350"/>
  <c r="BK332"/>
  <c r="BK311"/>
  <c r="J274"/>
  <c r="J1563"/>
  <c r="BK1545"/>
  <c r="BK1520"/>
  <c r="BK1496"/>
  <c r="BK1427"/>
  <c r="BK1393"/>
  <c r="J1344"/>
  <c r="BK1310"/>
  <c r="BK1246"/>
  <c r="J1209"/>
  <c r="BK1179"/>
  <c r="BK1117"/>
  <c r="J1055"/>
  <c r="BK1023"/>
  <c r="J951"/>
  <c r="J875"/>
  <c r="BK814"/>
  <c r="BK763"/>
  <c r="BK707"/>
  <c r="J695"/>
  <c r="J646"/>
  <c r="BK605"/>
  <c r="BK546"/>
  <c r="J521"/>
  <c r="J483"/>
  <c r="BK454"/>
  <c r="BK404"/>
  <c r="J322"/>
  <c r="J278"/>
  <c r="J296"/>
  <c r="BK233"/>
  <c r="BK1606"/>
  <c r="J1605"/>
  <c r="J1602"/>
  <c r="J1600"/>
  <c r="BK1543"/>
  <c r="BK1510"/>
  <c r="BK1491"/>
  <c r="J1438"/>
  <c r="J1393"/>
  <c r="J1367"/>
  <c r="BK1348"/>
  <c r="BK1277"/>
  <c r="J1239"/>
  <c r="BK1222"/>
  <c r="J1216"/>
  <c r="J1189"/>
  <c r="J1179"/>
  <c r="BK1158"/>
  <c r="BK1120"/>
  <c r="BK1105"/>
  <c r="BK1091"/>
  <c r="BK1068"/>
  <c r="BK1051"/>
  <c r="BK1004"/>
  <c r="J943"/>
  <c r="BK884"/>
  <c r="J814"/>
  <c r="J747"/>
  <c r="BK695"/>
  <c r="BK654"/>
  <c r="J626"/>
  <c r="J587"/>
  <c r="J564"/>
  <c r="BK521"/>
  <c r="BK435"/>
  <c r="BK1589"/>
  <c r="BK1561"/>
  <c r="BK1548"/>
  <c r="BK1537"/>
  <c r="J1520"/>
  <c r="BK1472"/>
  <c r="J1432"/>
  <c r="J1379"/>
  <c r="J1348"/>
  <c r="J1261"/>
  <c r="J1218"/>
  <c r="J1144"/>
  <c r="J1074"/>
  <c r="J998"/>
  <c r="BK938"/>
  <c r="J919"/>
  <c r="J885"/>
  <c r="J854"/>
  <c r="BK828"/>
  <c r="BK756"/>
  <c r="BK736"/>
  <c r="J713"/>
  <c r="BK675"/>
  <c r="BK623"/>
  <c r="BK571"/>
  <c r="J527"/>
  <c r="BK460"/>
  <c r="BK431"/>
  <c r="BK376"/>
  <c r="BK354"/>
  <c r="BK320"/>
  <c r="BK274"/>
  <c r="J1597"/>
  <c r="J1589"/>
  <c r="BK1575"/>
  <c r="BK1563"/>
  <c r="J1558"/>
  <c r="BK1529"/>
  <c r="BK1459"/>
  <c r="J1326"/>
  <c r="BK1261"/>
  <c r="J1230"/>
  <c r="J1195"/>
  <c r="BK1138"/>
  <c r="J1118"/>
  <c r="BK973"/>
  <c r="BK903"/>
  <c r="J884"/>
  <c r="J870"/>
  <c r="BK796"/>
  <c r="J732"/>
  <c r="BK703"/>
  <c r="BK650"/>
  <c r="J601"/>
  <c r="J575"/>
  <c r="J555"/>
  <c r="J526"/>
  <c r="BK455"/>
  <c r="BK423"/>
  <c r="BK364"/>
  <c r="BK315"/>
  <c r="BK296"/>
  <c r="J270"/>
  <c r="BK224"/>
  <c r="J1336"/>
  <c r="J1322"/>
  <c r="J1246"/>
  <c r="J1217"/>
  <c r="J1199"/>
  <c r="J1158"/>
  <c r="J1091"/>
  <c r="J1072"/>
  <c r="J1036"/>
  <c r="BK998"/>
  <c r="BK989"/>
  <c r="J955"/>
  <c r="J938"/>
  <c r="BK862"/>
  <c r="BK823"/>
  <c r="J800"/>
  <c r="BK749"/>
  <c r="BK717"/>
  <c r="J691"/>
  <c r="BK601"/>
  <c r="J556"/>
  <c r="J532"/>
  <c r="J503"/>
  <c r="BK418"/>
  <c r="BK399"/>
  <c r="J320"/>
  <c r="BK304"/>
  <c r="BK261"/>
  <c r="J220"/>
  <c l="1" r="P219"/>
  <c r="P237"/>
  <c r="P283"/>
  <c r="R310"/>
  <c r="BK341"/>
  <c r="J341"/>
  <c r="J107"/>
  <c r="P363"/>
  <c r="P440"/>
  <c r="T520"/>
  <c r="T574"/>
  <c r="BK658"/>
  <c r="J658"/>
  <c r="J125"/>
  <c r="BK702"/>
  <c r="J702"/>
  <c r="J127"/>
  <c r="R702"/>
  <c r="P726"/>
  <c r="P748"/>
  <c r="P786"/>
  <c r="P804"/>
  <c r="T836"/>
  <c r="R902"/>
  <c r="R923"/>
  <c r="R917"/>
  <c r="R942"/>
  <c r="BK950"/>
  <c r="J950"/>
  <c r="J149"/>
  <c r="R950"/>
  <c r="R1067"/>
  <c r="BK228"/>
  <c r="J228"/>
  <c r="J99"/>
  <c r="R228"/>
  <c r="BK269"/>
  <c r="J269"/>
  <c r="J101"/>
  <c r="BK283"/>
  <c r="J283"/>
  <c r="J102"/>
  <c r="T310"/>
  <c r="P341"/>
  <c r="T363"/>
  <c r="R403"/>
  <c r="R397"/>
  <c r="R440"/>
  <c r="R541"/>
  <c r="BK574"/>
  <c r="J574"/>
  <c r="J123"/>
  <c r="R618"/>
  <c r="BK696"/>
  <c r="J696"/>
  <c r="J126"/>
  <c r="BK712"/>
  <c r="J712"/>
  <c r="J128"/>
  <c r="BK726"/>
  <c r="J726"/>
  <c r="J129"/>
  <c r="P731"/>
  <c r="T731"/>
  <c r="R786"/>
  <c r="P795"/>
  <c r="T795"/>
  <c r="BK836"/>
  <c r="J836"/>
  <c r="J136"/>
  <c r="T849"/>
  <c r="P879"/>
  <c r="T902"/>
  <c r="P959"/>
  <c r="BK1090"/>
  <c r="J1090"/>
  <c r="J152"/>
  <c r="BK1121"/>
  <c r="J1121"/>
  <c r="J157"/>
  <c r="R1165"/>
  <c r="T1194"/>
  <c r="T219"/>
  <c r="R237"/>
  <c r="R283"/>
  <c r="P321"/>
  <c r="R331"/>
  <c r="R363"/>
  <c r="P403"/>
  <c r="P397"/>
  <c r="R422"/>
  <c r="BK430"/>
  <c r="J430"/>
  <c r="J115"/>
  <c r="R430"/>
  <c r="BK520"/>
  <c r="J520"/>
  <c r="J117"/>
  <c r="BK541"/>
  <c r="J541"/>
  <c r="J118"/>
  <c r="BK618"/>
  <c r="J618"/>
  <c r="J124"/>
  <c r="T658"/>
  <c r="P702"/>
  <c r="R712"/>
  <c r="BK731"/>
  <c r="J731"/>
  <c r="J130"/>
  <c r="R731"/>
  <c r="T786"/>
  <c r="R804"/>
  <c r="P849"/>
  <c r="R879"/>
  <c r="P902"/>
  <c r="R959"/>
  <c r="T1067"/>
  <c r="R1116"/>
  <c r="BK1165"/>
  <c r="J1165"/>
  <c r="J158"/>
  <c r="BK1188"/>
  <c r="J1188"/>
  <c r="J159"/>
  <c r="BK1194"/>
  <c r="J1194"/>
  <c r="J160"/>
  <c r="BK1200"/>
  <c r="J1200"/>
  <c r="J161"/>
  <c r="BK1214"/>
  <c r="J1214"/>
  <c r="J162"/>
  <c r="BK1221"/>
  <c r="J1221"/>
  <c r="J163"/>
  <c r="BK1238"/>
  <c r="J1238"/>
  <c r="J164"/>
  <c r="BK1276"/>
  <c r="J1276"/>
  <c r="J166"/>
  <c r="R1276"/>
  <c r="T1285"/>
  <c r="BK1302"/>
  <c r="J1302"/>
  <c r="J169"/>
  <c r="BK1321"/>
  <c r="J1321"/>
  <c r="J170"/>
  <c r="T1335"/>
  <c r="P1357"/>
  <c r="T1368"/>
  <c r="T1378"/>
  <c r="T1397"/>
  <c r="P1426"/>
  <c r="R1442"/>
  <c r="R1451"/>
  <c r="R1497"/>
  <c r="R1519"/>
  <c r="R1534"/>
  <c r="BK1550"/>
  <c r="J1550"/>
  <c r="J192"/>
  <c r="BK1562"/>
  <c r="J1562"/>
  <c r="J193"/>
  <c r="R1588"/>
  <c r="BK219"/>
  <c r="BK237"/>
  <c r="J237"/>
  <c r="J100"/>
  <c r="T283"/>
  <c r="BK321"/>
  <c r="J321"/>
  <c r="J105"/>
  <c r="BK331"/>
  <c r="J331"/>
  <c r="J106"/>
  <c r="T341"/>
  <c r="T440"/>
  <c r="P541"/>
  <c r="R574"/>
  <c r="P658"/>
  <c r="R696"/>
  <c r="T712"/>
  <c r="T748"/>
  <c r="BK804"/>
  <c r="J804"/>
  <c r="J135"/>
  <c r="R836"/>
  <c r="T879"/>
  <c r="BK923"/>
  <c r="J923"/>
  <c r="J146"/>
  <c r="BK959"/>
  <c r="J959"/>
  <c r="J150"/>
  <c r="BK1067"/>
  <c r="J1067"/>
  <c r="J151"/>
  <c r="P1090"/>
  <c r="BK1116"/>
  <c r="J1116"/>
  <c r="J155"/>
  <c r="R1121"/>
  <c r="P1165"/>
  <c r="P1188"/>
  <c r="P1194"/>
  <c r="R1200"/>
  <c r="P1214"/>
  <c r="T1221"/>
  <c r="T1238"/>
  <c r="T1276"/>
  <c r="R1285"/>
  <c r="P1302"/>
  <c r="P1321"/>
  <c r="BK1335"/>
  <c r="J1335"/>
  <c r="J172"/>
  <c r="BK1357"/>
  <c r="J1357"/>
  <c r="J174"/>
  <c r="BK1368"/>
  <c r="J1368"/>
  <c r="J175"/>
  <c r="P1378"/>
  <c r="R1397"/>
  <c r="T1426"/>
  <c r="P1442"/>
  <c r="P1451"/>
  <c r="T1497"/>
  <c r="T1519"/>
  <c r="T1534"/>
  <c r="P1544"/>
  <c r="P1550"/>
  <c r="T1562"/>
  <c r="P1598"/>
  <c r="T237"/>
  <c r="R269"/>
  <c r="BK310"/>
  <c r="J310"/>
  <c r="J104"/>
  <c r="R321"/>
  <c r="P331"/>
  <c r="R341"/>
  <c r="BK403"/>
  <c r="J403"/>
  <c r="J112"/>
  <c r="BK422"/>
  <c r="J422"/>
  <c r="J114"/>
  <c r="P422"/>
  <c r="T422"/>
  <c r="P430"/>
  <c r="T430"/>
  <c r="P520"/>
  <c r="T541"/>
  <c r="P574"/>
  <c r="T618"/>
  <c r="P696"/>
  <c r="P712"/>
  <c r="T726"/>
  <c r="R748"/>
  <c r="BK786"/>
  <c r="J786"/>
  <c r="J133"/>
  <c r="T804"/>
  <c r="BK849"/>
  <c r="J849"/>
  <c r="J137"/>
  <c r="BK902"/>
  <c r="J902"/>
  <c r="J142"/>
  <c r="P923"/>
  <c r="P917"/>
  <c r="T923"/>
  <c r="T917"/>
  <c r="BK942"/>
  <c r="J942"/>
  <c r="J148"/>
  <c r="P942"/>
  <c r="T942"/>
  <c r="P950"/>
  <c r="T950"/>
  <c r="P1067"/>
  <c r="R1090"/>
  <c r="P1121"/>
  <c r="T1165"/>
  <c r="T1188"/>
  <c r="P1200"/>
  <c r="T1214"/>
  <c r="P1221"/>
  <c r="R1238"/>
  <c r="P1276"/>
  <c r="P1285"/>
  <c r="T1302"/>
  <c r="T1321"/>
  <c r="P1335"/>
  <c r="T1357"/>
  <c r="P1368"/>
  <c r="BK1378"/>
  <c r="J1378"/>
  <c r="J176"/>
  <c r="P1397"/>
  <c r="BK1426"/>
  <c r="J1426"/>
  <c r="J180"/>
  <c r="T1442"/>
  <c r="T1451"/>
  <c r="BK1497"/>
  <c r="J1497"/>
  <c r="J188"/>
  <c r="BK1519"/>
  <c r="J1519"/>
  <c r="J189"/>
  <c r="BK1534"/>
  <c r="J1534"/>
  <c r="J190"/>
  <c r="BK1544"/>
  <c r="J1544"/>
  <c r="J191"/>
  <c r="T1544"/>
  <c r="R1550"/>
  <c r="R1562"/>
  <c r="P1588"/>
  <c r="BK1598"/>
  <c r="J1598"/>
  <c r="J196"/>
  <c r="R1598"/>
  <c r="R1603"/>
  <c r="R219"/>
  <c r="R218"/>
  <c r="P228"/>
  <c r="T228"/>
  <c r="P269"/>
  <c r="T269"/>
  <c r="P310"/>
  <c r="T321"/>
  <c r="T331"/>
  <c r="BK363"/>
  <c r="J363"/>
  <c r="J108"/>
  <c r="T403"/>
  <c r="T397"/>
  <c r="BK440"/>
  <c r="J440"/>
  <c r="J116"/>
  <c r="R520"/>
  <c r="P618"/>
  <c r="R658"/>
  <c r="T696"/>
  <c r="T702"/>
  <c r="R726"/>
  <c r="BK748"/>
  <c r="J748"/>
  <c r="J131"/>
  <c r="BK795"/>
  <c r="J795"/>
  <c r="J134"/>
  <c r="R795"/>
  <c r="P836"/>
  <c r="R849"/>
  <c r="BK879"/>
  <c r="J879"/>
  <c r="J139"/>
  <c r="T959"/>
  <c r="T1090"/>
  <c r="P1116"/>
  <c r="T1116"/>
  <c r="T1121"/>
  <c r="R1188"/>
  <c r="R1194"/>
  <c r="T1200"/>
  <c r="R1214"/>
  <c r="R1221"/>
  <c r="P1238"/>
  <c r="BK1285"/>
  <c r="J1285"/>
  <c r="J167"/>
  <c r="R1302"/>
  <c r="R1321"/>
  <c r="R1335"/>
  <c r="R1357"/>
  <c r="R1368"/>
  <c r="R1378"/>
  <c r="BK1397"/>
  <c r="J1397"/>
  <c r="J177"/>
  <c r="R1426"/>
  <c r="BK1442"/>
  <c r="J1442"/>
  <c r="J182"/>
  <c r="BK1451"/>
  <c r="J1451"/>
  <c r="J183"/>
  <c r="P1497"/>
  <c r="P1519"/>
  <c r="P1534"/>
  <c r="R1544"/>
  <c r="T1550"/>
  <c r="P1562"/>
  <c r="BK1588"/>
  <c r="J1588"/>
  <c r="J195"/>
  <c r="T1588"/>
  <c r="T1598"/>
  <c r="BK1603"/>
  <c r="J1603"/>
  <c r="J197"/>
  <c r="P1603"/>
  <c r="T1603"/>
  <c r="BK558"/>
  <c r="J558"/>
  <c r="J119"/>
  <c r="BK890"/>
  <c r="J890"/>
  <c r="J140"/>
  <c r="BK937"/>
  <c r="J937"/>
  <c r="J147"/>
  <c r="BK308"/>
  <c r="J308"/>
  <c r="J103"/>
  <c r="BK398"/>
  <c r="BK1111"/>
  <c r="J1111"/>
  <c r="J154"/>
  <c r="BK895"/>
  <c r="J895"/>
  <c r="J141"/>
  <c r="BK1106"/>
  <c r="J1106"/>
  <c r="J153"/>
  <c r="BK1119"/>
  <c r="J1119"/>
  <c r="J156"/>
  <c r="BK1330"/>
  <c r="J1330"/>
  <c r="J171"/>
  <c r="BK1486"/>
  <c r="J1486"/>
  <c r="J185"/>
  <c r="BK388"/>
  <c r="J388"/>
  <c r="J109"/>
  <c r="BK417"/>
  <c r="J417"/>
  <c r="J113"/>
  <c r="BK874"/>
  <c r="J874"/>
  <c r="J138"/>
  <c r="BK1352"/>
  <c r="J1352"/>
  <c r="J173"/>
  <c r="BK570"/>
  <c r="J570"/>
  <c r="J121"/>
  <c r="BK911"/>
  <c r="J911"/>
  <c r="J143"/>
  <c r="BK918"/>
  <c r="J918"/>
  <c r="J145"/>
  <c r="BK1437"/>
  <c r="J1437"/>
  <c r="J181"/>
  <c r="BK563"/>
  <c r="J563"/>
  <c r="J120"/>
  <c r="BK572"/>
  <c r="J572"/>
  <c r="J122"/>
  <c r="BK1296"/>
  <c r="J1296"/>
  <c r="J168"/>
  <c r="BK1420"/>
  <c r="J1420"/>
  <c r="J178"/>
  <c r="BK1482"/>
  <c r="J1482"/>
  <c r="J184"/>
  <c r="BK1490"/>
  <c r="J1490"/>
  <c r="J186"/>
  <c r="BK1495"/>
  <c r="J1495"/>
  <c r="J187"/>
  <c r="J89"/>
  <c r="J91"/>
  <c r="BF224"/>
  <c r="BF316"/>
  <c r="BF342"/>
  <c r="BF354"/>
  <c r="BF413"/>
  <c r="BF435"/>
  <c r="BF460"/>
  <c r="BF483"/>
  <c r="BF504"/>
  <c r="BF521"/>
  <c r="BF528"/>
  <c r="BF532"/>
  <c r="BF550"/>
  <c r="BF555"/>
  <c r="BF627"/>
  <c r="BF635"/>
  <c r="BF679"/>
  <c r="BF704"/>
  <c r="BF728"/>
  <c r="BF732"/>
  <c r="BF747"/>
  <c r="BF763"/>
  <c r="BF800"/>
  <c r="BF819"/>
  <c r="BF841"/>
  <c r="BF896"/>
  <c r="BF907"/>
  <c r="BF919"/>
  <c r="BF933"/>
  <c r="BF973"/>
  <c r="BF995"/>
  <c r="BF1027"/>
  <c r="BF1033"/>
  <c r="BF1063"/>
  <c r="BF1072"/>
  <c r="BF1075"/>
  <c r="BF1079"/>
  <c r="BF1087"/>
  <c r="BF1091"/>
  <c r="BF1105"/>
  <c r="BF1122"/>
  <c r="BF1134"/>
  <c r="BF1138"/>
  <c r="BF1144"/>
  <c r="BF1166"/>
  <c r="BF1205"/>
  <c r="BF1209"/>
  <c r="BF1218"/>
  <c r="BF1219"/>
  <c r="BF1246"/>
  <c r="BF1314"/>
  <c r="BF1326"/>
  <c r="BF1348"/>
  <c r="BF1362"/>
  <c r="BF1373"/>
  <c r="BF1410"/>
  <c r="BF1421"/>
  <c r="F92"/>
  <c r="J214"/>
  <c r="BF220"/>
  <c r="BF246"/>
  <c r="BF284"/>
  <c r="BF309"/>
  <c r="BF311"/>
  <c r="BF336"/>
  <c r="BF358"/>
  <c r="BF376"/>
  <c r="BF404"/>
  <c r="BF454"/>
  <c r="BF469"/>
  <c r="BF476"/>
  <c r="BF489"/>
  <c r="BF496"/>
  <c r="BF503"/>
  <c r="BF508"/>
  <c r="BF554"/>
  <c r="BF579"/>
  <c r="BF587"/>
  <c r="BF611"/>
  <c r="BF646"/>
  <c r="BF675"/>
  <c r="BF705"/>
  <c r="BF711"/>
  <c r="BF713"/>
  <c r="BF725"/>
  <c r="BF730"/>
  <c r="BF767"/>
  <c r="BF771"/>
  <c r="BF791"/>
  <c r="BF814"/>
  <c r="BF828"/>
  <c r="BF837"/>
  <c r="BF858"/>
  <c r="BF866"/>
  <c r="BF880"/>
  <c r="BF885"/>
  <c r="BF912"/>
  <c r="BF938"/>
  <c r="BF955"/>
  <c r="BF1023"/>
  <c r="BF1030"/>
  <c r="BF1055"/>
  <c r="BF1073"/>
  <c r="BF1083"/>
  <c r="BF1098"/>
  <c r="BF1118"/>
  <c r="BF1148"/>
  <c r="BF1170"/>
  <c r="BF1183"/>
  <c r="BF1187"/>
  <c r="BF1193"/>
  <c r="BF1217"/>
  <c r="BF1234"/>
  <c r="BF1268"/>
  <c r="BF1297"/>
  <c r="BF1322"/>
  <c r="BF1361"/>
  <c r="BF1432"/>
  <c r="BF1464"/>
  <c r="BF1477"/>
  <c r="BF1502"/>
  <c r="BF1520"/>
  <c r="BF1537"/>
  <c r="BF1547"/>
  <c r="BF1569"/>
  <c r="BF1575"/>
  <c r="BF1581"/>
  <c r="BF233"/>
  <c r="BF238"/>
  <c r="BF256"/>
  <c r="BF270"/>
  <c r="BF274"/>
  <c r="BF278"/>
  <c r="BF296"/>
  <c r="BF300"/>
  <c r="BF315"/>
  <c r="BF326"/>
  <c r="BF330"/>
  <c r="BF332"/>
  <c r="BF350"/>
  <c r="BF383"/>
  <c r="BF412"/>
  <c r="BF418"/>
  <c r="BF427"/>
  <c r="BF441"/>
  <c r="BF463"/>
  <c r="BF473"/>
  <c r="BF512"/>
  <c r="BF526"/>
  <c r="BF536"/>
  <c r="BF559"/>
  <c r="BF575"/>
  <c r="BF591"/>
  <c r="BF605"/>
  <c r="BF626"/>
  <c r="BF657"/>
  <c r="BF663"/>
  <c r="BF667"/>
  <c r="BF671"/>
  <c r="BF691"/>
  <c r="BF695"/>
  <c r="BF707"/>
  <c r="BF740"/>
  <c r="BF753"/>
  <c r="BF778"/>
  <c r="BF805"/>
  <c r="BF823"/>
  <c r="BF850"/>
  <c r="BF862"/>
  <c r="BF884"/>
  <c r="BF903"/>
  <c r="BF924"/>
  <c r="BF932"/>
  <c r="BF951"/>
  <c r="BF960"/>
  <c r="BF1004"/>
  <c r="BF1036"/>
  <c r="BF1068"/>
  <c r="BF1107"/>
  <c r="BF1120"/>
  <c r="BF1130"/>
  <c r="BF1179"/>
  <c r="BF1189"/>
  <c r="BF1195"/>
  <c r="BF1216"/>
  <c r="BF1220"/>
  <c r="BF1222"/>
  <c r="BF1230"/>
  <c r="BF1237"/>
  <c r="BF1257"/>
  <c r="BF1277"/>
  <c r="BF1291"/>
  <c r="BF1303"/>
  <c r="BF1340"/>
  <c r="BF1358"/>
  <c r="BF1369"/>
  <c r="BF1377"/>
  <c r="BF1406"/>
  <c r="BF1414"/>
  <c r="BF1438"/>
  <c r="BF1447"/>
  <c r="BF1472"/>
  <c r="BF1498"/>
  <c r="BF1506"/>
  <c r="BF1514"/>
  <c r="BF1525"/>
  <c r="BF1533"/>
  <c r="BF1536"/>
  <c r="BF1558"/>
  <c r="BF423"/>
  <c r="BF431"/>
  <c r="BF455"/>
  <c r="BF540"/>
  <c r="BF546"/>
  <c r="BF557"/>
  <c r="BF583"/>
  <c r="BF639"/>
  <c r="BF650"/>
  <c r="BF654"/>
  <c r="BF687"/>
  <c r="BF697"/>
  <c r="BF703"/>
  <c r="BF717"/>
  <c r="BF721"/>
  <c r="BF727"/>
  <c r="BF736"/>
  <c r="BF744"/>
  <c r="BF787"/>
  <c r="BF845"/>
  <c r="BF854"/>
  <c r="BF875"/>
  <c r="BF883"/>
  <c r="BF889"/>
  <c r="BF891"/>
  <c r="BF928"/>
  <c r="BF947"/>
  <c r="BF989"/>
  <c r="BF998"/>
  <c r="BF1015"/>
  <c r="BF1043"/>
  <c r="BF1050"/>
  <c r="BF1074"/>
  <c r="BF1095"/>
  <c r="BF1102"/>
  <c r="BF1117"/>
  <c r="BF1126"/>
  <c r="BF1152"/>
  <c r="BF1164"/>
  <c r="BF1174"/>
  <c r="BF1226"/>
  <c r="BF1253"/>
  <c r="BF1286"/>
  <c r="BF1310"/>
  <c r="BF1344"/>
  <c r="BF1353"/>
  <c r="BF1367"/>
  <c r="BF1383"/>
  <c r="BF1388"/>
  <c r="BF1393"/>
  <c r="BF1398"/>
  <c r="BF1433"/>
  <c r="BF1443"/>
  <c r="BF1452"/>
  <c r="BF1459"/>
  <c r="BF1487"/>
  <c r="BF1496"/>
  <c r="BF1510"/>
  <c r="BF1529"/>
  <c r="BF1548"/>
  <c r="BF1556"/>
  <c r="BF1557"/>
  <c r="BF1563"/>
  <c r="BF1566"/>
  <c r="BF1589"/>
  <c r="BF1590"/>
  <c r="BF1597"/>
  <c r="BF1599"/>
  <c r="BF1600"/>
  <c r="BF1601"/>
  <c r="BF1602"/>
  <c r="BF1604"/>
  <c r="BF1605"/>
  <c r="BF1606"/>
  <c r="BF1607"/>
  <c r="F91"/>
  <c r="BF242"/>
  <c r="BF261"/>
  <c r="BF288"/>
  <c r="BF292"/>
  <c r="E85"/>
  <c r="BF229"/>
  <c r="BF252"/>
  <c r="BF265"/>
  <c r="BF304"/>
  <c r="BF314"/>
  <c r="BF320"/>
  <c r="BF322"/>
  <c r="BF346"/>
  <c r="BF364"/>
  <c r="BF371"/>
  <c r="BF389"/>
  <c r="BF399"/>
  <c r="BF408"/>
  <c r="BF447"/>
  <c r="BF468"/>
  <c r="BF480"/>
  <c r="BF486"/>
  <c r="BF499"/>
  <c r="BF516"/>
  <c r="BF525"/>
  <c r="BF527"/>
  <c r="BF542"/>
  <c r="BF556"/>
  <c r="BF564"/>
  <c r="BF571"/>
  <c r="BF573"/>
  <c r="BF597"/>
  <c r="BF601"/>
  <c r="BF617"/>
  <c r="BF619"/>
  <c r="BF623"/>
  <c r="BF631"/>
  <c r="BF642"/>
  <c r="BF659"/>
  <c r="BF682"/>
  <c r="BF701"/>
  <c r="BF706"/>
  <c r="BF729"/>
  <c r="BF749"/>
  <c r="BF756"/>
  <c r="BF796"/>
  <c r="BF810"/>
  <c r="BF832"/>
  <c r="BF870"/>
  <c r="BF943"/>
  <c r="BF967"/>
  <c r="BF1020"/>
  <c r="BF1046"/>
  <c r="BF1051"/>
  <c r="BF1059"/>
  <c r="BF1103"/>
  <c r="BF1104"/>
  <c r="BF1112"/>
  <c r="BF1158"/>
  <c r="BF1199"/>
  <c r="BF1201"/>
  <c r="BF1213"/>
  <c r="BF1215"/>
  <c r="BF1239"/>
  <c r="BF1243"/>
  <c r="BF1261"/>
  <c r="BF1281"/>
  <c r="BF1331"/>
  <c r="BF1336"/>
  <c r="BF1363"/>
  <c r="BF1379"/>
  <c r="BF1402"/>
  <c r="BF1427"/>
  <c r="BF1468"/>
  <c r="BF1483"/>
  <c r="BF1491"/>
  <c r="BF1518"/>
  <c r="BF1535"/>
  <c r="BF1543"/>
  <c r="BF1545"/>
  <c r="BF1546"/>
  <c r="BF1549"/>
  <c r="BF1551"/>
  <c r="BF1561"/>
  <c r="F35"/>
  <c i="1" r="BB95"/>
  <c r="BB94"/>
  <c r="AX94"/>
  <c i="2" r="F36"/>
  <c i="1" r="BC95"/>
  <c r="BC94"/>
  <c r="W32"/>
  <c i="2" r="F33"/>
  <c i="1" r="AZ95"/>
  <c r="AZ94"/>
  <c r="AV94"/>
  <c r="AK29"/>
  <c i="2" r="F37"/>
  <c i="1" r="BD95"/>
  <c r="BD94"/>
  <c r="W33"/>
  <c i="2" r="J33"/>
  <c i="1" r="AV95"/>
  <c i="2" l="1" r="T1275"/>
  <c r="T785"/>
  <c r="P1275"/>
  <c r="T1425"/>
  <c r="R1587"/>
  <c r="P785"/>
  <c r="BK397"/>
  <c r="J397"/>
  <c r="J110"/>
  <c r="BK218"/>
  <c r="P1425"/>
  <c r="R785"/>
  <c r="R217"/>
  <c r="T1587"/>
  <c r="R1425"/>
  <c r="P1587"/>
  <c r="R1275"/>
  <c r="T218"/>
  <c r="T217"/>
  <c r="P218"/>
  <c r="P217"/>
  <c i="1" r="AU95"/>
  <c i="2" r="J398"/>
  <c r="J111"/>
  <c r="BK917"/>
  <c r="J917"/>
  <c r="J144"/>
  <c r="BK785"/>
  <c r="J785"/>
  <c r="J132"/>
  <c r="BK1425"/>
  <c r="J1425"/>
  <c r="J179"/>
  <c r="J219"/>
  <c r="J98"/>
  <c r="BK1275"/>
  <c r="J1275"/>
  <c r="J165"/>
  <c r="BK1587"/>
  <c r="J1587"/>
  <c r="J194"/>
  <c i="1" r="W29"/>
  <c i="2" r="F34"/>
  <c i="1" r="BA95"/>
  <c r="BA94"/>
  <c r="W30"/>
  <c i="2" r="J34"/>
  <c i="1" r="AW95"/>
  <c r="AT95"/>
  <c r="AU94"/>
  <c r="W31"/>
  <c r="AY94"/>
  <c i="2" l="1" r="BK217"/>
  <c r="J217"/>
  <c r="J218"/>
  <c r="J97"/>
  <c r="J30"/>
  <c i="1" r="AG95"/>
  <c r="AG94"/>
  <c r="AK26"/>
  <c r="AW94"/>
  <c r="AK30"/>
  <c r="AK35"/>
  <c i="2" l="1" r="J39"/>
  <c r="J96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<sst xmlns="http://schemas.openxmlformats.org/spreadsheetml/2006/main">
  <si>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</si>
  <si>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</si>
  <si>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</si>
  <si>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</si>
  <si>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</si>
  <si>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{5dddf8c7-1ee7-4aee-8439-ed950f397497}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</si>
  <si>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</si>
  <si>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</si>
  <si>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</si>
  <si>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</si>
  <si>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</si>
  <si>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</si>
  <si>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</si>
  <si>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</si>
  <si>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</si>
  <si>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</si>
  <si>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</si>
  <si>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Dětský domov Jemnice - rekonstrukce schodišť</t>
  </si>
  <si>
    <t>KSO:</t>
  </si>
  <si>
    <t>CC-CZ:</t>
  </si>
  <si>
    <t>Místo:</t>
  </si>
  <si>
    <t xml:space="preserve"> </t>
  </si>
  <si>
    <t>Datum:</t>
  </si>
  <si>
    <t>21. 10. 2021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</si>
  <si>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</si>
  <si>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</si>
  <si>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</si>
  <si>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</si>
  <si>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</si>
  <si>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</si>
  <si>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</si>
  <si>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</si>
  <si>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</si>
  <si>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</si>
  <si>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</si>
  <si>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</si>
  <si>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</si>
  <si>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</si>
  <si>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</si>
  <si>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</si>
  <si>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</si>
  <si>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</si>
  <si>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</si>
  <si>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</si>
  <si>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</si>
  <si>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</si>
  <si>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</si>
  <si>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</si>
  <si>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</si>
  <si>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</si>
  <si>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</si>
  <si>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</si>
  <si>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</si>
  <si>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</si>
  <si>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</si>
  <si>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</si>
  <si>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</si>
  <si>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</si>
  <si>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</si>
  <si>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</si>
  <si>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</si>
  <si>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</si>
  <si>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</si>
  <si>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</si>
  <si>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</si>
  <si>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</si>
  <si>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</si>
  <si>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</si>
  <si>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</si>
  <si>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</si>
  <si>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</si>
  <si>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</si>
  <si>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</si>
  <si>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</si>
  <si>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</si>
  <si>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</si>
  <si>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</si>
  <si>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S</t>
  </si>
  <si>
    <t>Stavba</t>
  </si>
  <si>
    <t>STA</t>
  </si>
  <si>
    <t>1</t>
  </si>
  <si>
    <t>{dba46ad3-fa47-4d9b-b716-7941932bf38a}</t>
  </si>
  <si>
    <t>KRYCÍ LIST SOUPISU PRACÍ</t>
  </si>
  <si>
    <t>Objekt:</t>
  </si>
  <si>
    <t>S - Stavba</t>
  </si>
  <si>
    <t>REKAPITULACE ČLENĚNÍ SOUPISU PRACÍ</t>
  </si>
  <si>
    <t>Kód dílu - Popis</t>
  </si>
  <si>
    <t>Cena celkem [CZK]</t>
  </si>
  <si>
    <t>Náklady ze soupisu prací</t>
  </si>
  <si>
    <t>-1</t>
  </si>
  <si>
    <t>SO 01 - Schodiště 1 - demolice</t>
  </si>
  <si>
    <t xml:space="preserve">    001. - Zemní práce</t>
  </si>
  <si>
    <t xml:space="preserve">    0011 - Přípravné a přidružené práce</t>
  </si>
  <si>
    <t xml:space="preserve">    0096 - Bourání konstrukcí</t>
  </si>
  <si>
    <t xml:space="preserve">    0097 - Prorážení otvorů a ostatní bourací práce</t>
  </si>
  <si>
    <t xml:space="preserve">    021. - Silnoproud</t>
  </si>
  <si>
    <t xml:space="preserve">    022. - Slaboproud</t>
  </si>
  <si>
    <t xml:space="preserve">    0997 - Doprava suti a vybouraných hmot</t>
  </si>
  <si>
    <t xml:space="preserve">    721. - Vnitřní kanalizace</t>
  </si>
  <si>
    <t xml:space="preserve">    762. - Konstrukce tesařské</t>
  </si>
  <si>
    <t xml:space="preserve">    764. - Konstrukce klempířské</t>
  </si>
  <si>
    <t xml:space="preserve">    766. - Konstrukce truhlářské</t>
  </si>
  <si>
    <t xml:space="preserve">    784. - Malby</t>
  </si>
  <si>
    <t>SO 01.1 - Schodiště 1 - nové konstrukce</t>
  </si>
  <si>
    <t xml:space="preserve">    0021 - Úprava podloží a základové spáry</t>
  </si>
  <si>
    <t xml:space="preserve">    0027 - Základy</t>
  </si>
  <si>
    <t xml:space="preserve">    0056 - Podkladní vrstvy komunikací, letišť a ploch</t>
  </si>
  <si>
    <t xml:space="preserve">    0059 - Kryty pozemních komunikací, letišť a ploch dlážděné</t>
  </si>
  <si>
    <t xml:space="preserve">    0061 - Úprava povrchů vnitřní</t>
  </si>
  <si>
    <t xml:space="preserve">    0062 - Úprava povrchů vnější</t>
  </si>
  <si>
    <t xml:space="preserve">    0063 - Podlahy a podlahové konstrukce</t>
  </si>
  <si>
    <t xml:space="preserve">    0094 - Lešení a stavební výtahy</t>
  </si>
  <si>
    <t xml:space="preserve">    0095 - Dokončovací konstrukce a práce pozemních staveb</t>
  </si>
  <si>
    <t xml:space="preserve">    0098 - Demolice a sanace</t>
  </si>
  <si>
    <t xml:space="preserve">    0998 - Přesun hmot</t>
  </si>
  <si>
    <t xml:space="preserve">    711. - Izolace proti vodě a vlhkosti</t>
  </si>
  <si>
    <t xml:space="preserve">    712. - Povlakové krytiny</t>
  </si>
  <si>
    <t xml:space="preserve">    713. - Izolace tepelné</t>
  </si>
  <si>
    <t xml:space="preserve">    767. - Konstrukce zámečnické</t>
  </si>
  <si>
    <t xml:space="preserve">    771. - Podlahy z dlaždic</t>
  </si>
  <si>
    <t>SO 02 - Schodiště 2 - demolice</t>
  </si>
  <si>
    <t>SO 02.1 - Schodiště 2 - nové konstrukce</t>
  </si>
  <si>
    <t xml:space="preserve">    763. - Konstrukce montované</t>
  </si>
  <si>
    <t>SO 03 - Schodiště 3 - demolice</t>
  </si>
  <si>
    <t xml:space="preserve">    006. - Úpravy povrchu</t>
  </si>
  <si>
    <t>SO 03.1 - Schodiště 3 - nové konstrukce</t>
  </si>
  <si>
    <t xml:space="preserve">    0034 - Stěny a příčky</t>
  </si>
  <si>
    <t xml:space="preserve">    781. - Obklady</t>
  </si>
  <si>
    <t>VRN - Vedlejší rozpočtové náklady</t>
  </si>
  <si>
    <t xml:space="preserve">    V01. - Průzkumné, geodetické a projektové práce</t>
  </si>
  <si>
    <t xml:space="preserve">    V03. - Zařízení staveniště</t>
  </si>
  <si>
    <t xml:space="preserve">    V04.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</si>
  <si>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</si>
  <si>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</si>
  <si>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</si>
  <si>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</si>
  <si>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</si>
  <si>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</si>
  <si>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</si>
  <si>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</si>
  <si>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</si>
  <si>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</si>
  <si>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</si>
  <si>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</si>
  <si>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</si>
  <si>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SO 01</t>
  </si>
  <si>
    <t>Schodiště 1 - demolice</t>
  </si>
  <si>
    <t>ROZPOCET</t>
  </si>
  <si>
    <t>001.</t>
  </si>
  <si>
    <t>Zemní práce</t>
  </si>
  <si>
    <t>K</t>
  </si>
  <si>
    <t>122211101</t>
  </si>
  <si>
    <t xml:space="preserve">Odkopávky a prokopávky ručně   zapažené i nezapažené     v hornině třídy těžitelnosti I       skupiny 3</t>
  </si>
  <si>
    <t>m3</t>
  </si>
  <si>
    <t>*</t>
  </si>
  <si>
    <t>4</t>
  </si>
  <si>
    <t>2</t>
  </si>
  <si>
    <t>VV</t>
  </si>
  <si>
    <t>D1.11</t>
  </si>
  <si>
    <t>(1,7+1,7+4,4)*0,3*0,5</t>
  </si>
  <si>
    <t>Součet</t>
  </si>
  <si>
    <t>174111101</t>
  </si>
  <si>
    <t xml:space="preserve">Zásyp sypaninou z jakékoliv horniny ručně   s uložením výkopku ve vrstvách     se zhutněním       jam, šachet, rýh nebo kolem objektů v těchto vykopávkách</t>
  </si>
  <si>
    <t>0011</t>
  </si>
  <si>
    <t>Přípravné a přidružené práce</t>
  </si>
  <si>
    <t>3</t>
  </si>
  <si>
    <t>113106123</t>
  </si>
  <si>
    <t xml:space="preserve">Rozebrání dlažeb komunikací pro pěší   s přemístěním hmot na skládku na vzdálenost do 3 m nebo s naložením na dopravní prostředek     s ložem z kameniva nebo živice a s jakoukoliv výplní spár     ručně       ze zámkové dlažby</t>
  </si>
  <si>
    <t>m2</t>
  </si>
  <si>
    <t>6</t>
  </si>
  <si>
    <t>1,7*0,5*2+(4,4*0,5)</t>
  </si>
  <si>
    <t>113107112</t>
  </si>
  <si>
    <t xml:space="preserve">Odstranění podkladů nebo krytů   ručně     s přemístěním hmot na skládku na vzdálenost do 3 m nebo s naložením na dopravní prostředek     z kameniva těženého, o tl. vrstvy       přes 100 do 200 mm</t>
  </si>
  <si>
    <t>8</t>
  </si>
  <si>
    <t>0096</t>
  </si>
  <si>
    <t>Bourání konstrukcí</t>
  </si>
  <si>
    <t>5</t>
  </si>
  <si>
    <t>968062245</t>
  </si>
  <si>
    <t xml:space="preserve">Vybourání dřevěných rámů oken s křídly, dveřních zárubní, vrat, stěn, ostění nebo obkladů    rámů oken s křídly     jednoduchých, plochy       do 2 m2</t>
  </si>
  <si>
    <t>10</t>
  </si>
  <si>
    <t>D1.8</t>
  </si>
  <si>
    <t>1,2*1,55*2</t>
  </si>
  <si>
    <t>968062246</t>
  </si>
  <si>
    <t xml:space="preserve">Vybourání dřevěných rámů oken s křídly, dveřních zárubní, vrat, stěn, ostění nebo obkladů    rámů oken s křídly     jednoduchých, plochy       do 4 m2</t>
  </si>
  <si>
    <t>12</t>
  </si>
  <si>
    <t>1,2*2,2*2</t>
  </si>
  <si>
    <t>7</t>
  </si>
  <si>
    <t>968062247</t>
  </si>
  <si>
    <t xml:space="preserve">Vybourání dřevěných rámů oken s křídly, dveřních zárubní, vrat, stěn, ostění nebo obkladů    rámů oken s křídly     jednoduchých, plochy       přes 4 m2</t>
  </si>
  <si>
    <t>14</t>
  </si>
  <si>
    <t>3,4*1,55</t>
  </si>
  <si>
    <t>2,1*2,2</t>
  </si>
  <si>
    <t>968062456</t>
  </si>
  <si>
    <t xml:space="preserve">Vybourání dřevěných rámů oken s křídly, dveřních zárubní, vrat, stěn, ostění nebo obkladů    dveřních zárubní, plochy     přes 2 m2</t>
  </si>
  <si>
    <t>16</t>
  </si>
  <si>
    <t>1,2*2,7</t>
  </si>
  <si>
    <t>9</t>
  </si>
  <si>
    <t>962032431</t>
  </si>
  <si>
    <t xml:space="preserve">Bourání zdiva nadzákladového z cihel nebo tvárnic    z dutých cihel nebo tvárnic pálených nebo nepálených, na maltu     vápennou nebo vápenocementovou, objemu       do 1 m3</t>
  </si>
  <si>
    <t>18</t>
  </si>
  <si>
    <t>D1.9</t>
  </si>
  <si>
    <t>1,2*0,47*0,15*2</t>
  </si>
  <si>
    <t>2,1*0,47*0,15</t>
  </si>
  <si>
    <t>961044111</t>
  </si>
  <si>
    <t xml:space="preserve">Bourání základů z betonu    prostého</t>
  </si>
  <si>
    <t>20</t>
  </si>
  <si>
    <t>D1.10</t>
  </si>
  <si>
    <t>0,8*2,8*0,1</t>
  </si>
  <si>
    <t>11</t>
  </si>
  <si>
    <t>961055111</t>
  </si>
  <si>
    <t xml:space="preserve">Bourání základů z betonu    železového</t>
  </si>
  <si>
    <t>22</t>
  </si>
  <si>
    <t>3,45*1,2*0,2</t>
  </si>
  <si>
    <t>0097</t>
  </si>
  <si>
    <t>Prorážení otvorů a ostatní bourací práce</t>
  </si>
  <si>
    <t>977312114</t>
  </si>
  <si>
    <t xml:space="preserve">Řezání stávajících betonových mazanin   s vyztužením hloubky     přes 150 do 200 mm</t>
  </si>
  <si>
    <t>m</t>
  </si>
  <si>
    <t>24</t>
  </si>
  <si>
    <t>D1.12</t>
  </si>
  <si>
    <t>3.4</t>
  </si>
  <si>
    <t>13</t>
  </si>
  <si>
    <t>978011111</t>
  </si>
  <si>
    <t xml:space="preserve">Otlučení vápenných nebo vápenocementových omítek vnitřních ploch   stropů, v rozsahu     do 5 %</t>
  </si>
  <si>
    <t>26</t>
  </si>
  <si>
    <t>N1.3</t>
  </si>
  <si>
    <t>3,05*1*2</t>
  </si>
  <si>
    <t>978013111</t>
  </si>
  <si>
    <t xml:space="preserve">Otlučení vápenných nebo vápenocementových omítek vnitřních ploch   stěn s vyškrabáním spar, s očištěním zdiva, v rozsahu     do 5 %</t>
  </si>
  <si>
    <t>28</t>
  </si>
  <si>
    <t>1,25*1*2</t>
  </si>
  <si>
    <t>1,25*3,25</t>
  </si>
  <si>
    <t>021.</t>
  </si>
  <si>
    <t>Silnoproud</t>
  </si>
  <si>
    <t>X25</t>
  </si>
  <si>
    <t>Demontáž venkovního osvětlovacího tělesa</t>
  </si>
  <si>
    <t>kus</t>
  </si>
  <si>
    <t>30</t>
  </si>
  <si>
    <t>D1.6</t>
  </si>
  <si>
    <t>X26</t>
  </si>
  <si>
    <t>Zpětná montáž venkovního osvětlovacího tělesa</t>
  </si>
  <si>
    <t>32</t>
  </si>
  <si>
    <t>17</t>
  </si>
  <si>
    <t>X27</t>
  </si>
  <si>
    <t>Dodávka a montáž speciální instalační krabice pro připevnění svítidla na KZS</t>
  </si>
  <si>
    <t>34</t>
  </si>
  <si>
    <t>X28</t>
  </si>
  <si>
    <t>Demontáž 6 bm kabelového vedení</t>
  </si>
  <si>
    <t>kpl</t>
  </si>
  <si>
    <t>36</t>
  </si>
  <si>
    <t>19</t>
  </si>
  <si>
    <t>X29</t>
  </si>
  <si>
    <t>Provedení kabelového vedení 8 bm, CYKY 3 x 1,5 mm</t>
  </si>
  <si>
    <t>38</t>
  </si>
  <si>
    <t>X30</t>
  </si>
  <si>
    <t>Demontáž a zpětná montáž zvonkového tabla, včetně kotevních prvků, případné kabeláže - kompletní provedení</t>
  </si>
  <si>
    <t>40</t>
  </si>
  <si>
    <t>D1.7</t>
  </si>
  <si>
    <t>022.</t>
  </si>
  <si>
    <t>Slaboproud</t>
  </si>
  <si>
    <t>X31</t>
  </si>
  <si>
    <t>Demontáž slaboproudého vedení ovládání zámku dveří, dl. cca 3 bm, včetně instalační lišty</t>
  </si>
  <si>
    <t>42</t>
  </si>
  <si>
    <t>0997</t>
  </si>
  <si>
    <t>Doprava suti a vybouraných hmot</t>
  </si>
  <si>
    <t>997211111</t>
  </si>
  <si>
    <t xml:space="preserve">Svislá doprava suti nebo vybouraných hmot    s naložením do dopravního zařízení a s vyprázdněním dopravního zařízení na hromadu nebo do   dopravního prostředku     suti na výšku       do 3,5 m</t>
  </si>
  <si>
    <t>t</t>
  </si>
  <si>
    <t>44</t>
  </si>
  <si>
    <t>6,474*0,5</t>
  </si>
  <si>
    <t>23</t>
  </si>
  <si>
    <t>997002611</t>
  </si>
  <si>
    <t xml:space="preserve">Nakládání suti a vybouraných hmot na dopravní prostředek    pro vodorovné přemístění</t>
  </si>
  <si>
    <t>46</t>
  </si>
  <si>
    <t>997321511</t>
  </si>
  <si>
    <t xml:space="preserve">Vodorovná doprava suti a vybouraných hmot    bez naložení, s vyložením a hrubým urovnáním     po suchu, na vzdálenost       do 1 km</t>
  </si>
  <si>
    <t>48</t>
  </si>
  <si>
    <t>25</t>
  </si>
  <si>
    <t>997321519</t>
  </si>
  <si>
    <t xml:space="preserve">Vodorovná doprava suti a vybouraných hmot    bez naložení, s vyložením a hrubým urovnáním     po suchu, na vzdálenost     Příplatek k cenám       za každý další i započatý 1 km přes 1 km</t>
  </si>
  <si>
    <t>50</t>
  </si>
  <si>
    <t>Předpoklad uložení skládka Borek, 16 km</t>
  </si>
  <si>
    <t>6,474*16</t>
  </si>
  <si>
    <t>997013631</t>
  </si>
  <si>
    <t xml:space="preserve">Poplatek za uložení stavebního odpadu na skládce (skládkovné)   směsného stavebního a demoličního zatříděného do Katalogu odpadů pod kódem 17 09 04</t>
  </si>
  <si>
    <t>52</t>
  </si>
  <si>
    <t>721.</t>
  </si>
  <si>
    <t>Vnitřní kanalizace</t>
  </si>
  <si>
    <t>27</t>
  </si>
  <si>
    <t>721242803.1</t>
  </si>
  <si>
    <t xml:space="preserve">Demontáž lapačů střešních splavenin    DN 110</t>
  </si>
  <si>
    <t>54</t>
  </si>
  <si>
    <t>D1.13</t>
  </si>
  <si>
    <t>721249115.1</t>
  </si>
  <si>
    <t xml:space="preserve">Lapače střešních splavenin   montáž     lapačů střešních splavenin ostatních typů     polypropylenových       DN 110</t>
  </si>
  <si>
    <t>56</t>
  </si>
  <si>
    <t>29</t>
  </si>
  <si>
    <t>X9</t>
  </si>
  <si>
    <t>Napojení a úprava stávající kanalizace na nový střešní lapač</t>
  </si>
  <si>
    <t>58</t>
  </si>
  <si>
    <t>762.</t>
  </si>
  <si>
    <t>Konstrukce tesařské</t>
  </si>
  <si>
    <t>762341811</t>
  </si>
  <si>
    <t xml:space="preserve">Demontáž bednění a laťování    bednění střech rovných, obloukových, sklonu do 60 st. se všemi nadstřešními konstrukcemi     z prken hrubých, hoblovaných tl. do 32 mm</t>
  </si>
  <si>
    <t>60</t>
  </si>
  <si>
    <t>D1.1</t>
  </si>
  <si>
    <t>1,2*3,65</t>
  </si>
  <si>
    <t>31</t>
  </si>
  <si>
    <t>762331811</t>
  </si>
  <si>
    <t xml:space="preserve">Demontáž vázaných konstrukcí krovů sklonu do 60 st.    z hranolů, hranolků, fošen, průřezové plochy     do 120 cm2</t>
  </si>
  <si>
    <t>62</t>
  </si>
  <si>
    <t>1,2*6</t>
  </si>
  <si>
    <t>764.</t>
  </si>
  <si>
    <t>Konstrukce klempířské</t>
  </si>
  <si>
    <t>764001821</t>
  </si>
  <si>
    <t xml:space="preserve">Demontáž klempířských konstrukcí   krytiny     ze svitků nebo tabulí       do suti</t>
  </si>
  <si>
    <t>64</t>
  </si>
  <si>
    <t>33</t>
  </si>
  <si>
    <t>764002871</t>
  </si>
  <si>
    <t xml:space="preserve">Demontáž klempířských konstrukcí   lemování zdí     do suti</t>
  </si>
  <si>
    <t>66</t>
  </si>
  <si>
    <t>1,2*2</t>
  </si>
  <si>
    <t>764004801</t>
  </si>
  <si>
    <t xml:space="preserve">Demontáž klempířských konstrukcí   žlabu     podokapního       do suti</t>
  </si>
  <si>
    <t>68</t>
  </si>
  <si>
    <t>D1.2</t>
  </si>
  <si>
    <t>35</t>
  </si>
  <si>
    <t>764004861</t>
  </si>
  <si>
    <t xml:space="preserve">Demontáž klempířských konstrukcí   svodu     do suti</t>
  </si>
  <si>
    <t>70</t>
  </si>
  <si>
    <t>D1.3</t>
  </si>
  <si>
    <t>6,3</t>
  </si>
  <si>
    <t>764002851</t>
  </si>
  <si>
    <t xml:space="preserve">Demontáž klempířských konstrukcí   oplechování parapetů     do suti</t>
  </si>
  <si>
    <t>72</t>
  </si>
  <si>
    <t>D1.5</t>
  </si>
  <si>
    <t>1,2+3,4+1,2</t>
  </si>
  <si>
    <t>1,2+2,1+1,2</t>
  </si>
  <si>
    <t>766.</t>
  </si>
  <si>
    <t>Konstrukce truhlářské</t>
  </si>
  <si>
    <t>37</t>
  </si>
  <si>
    <t>766411821</t>
  </si>
  <si>
    <t xml:space="preserve">Demontáž obložení stěn    palubkami</t>
  </si>
  <si>
    <t>74</t>
  </si>
  <si>
    <t>D1.4</t>
  </si>
  <si>
    <t>1,54*1,2*2</t>
  </si>
  <si>
    <t>1,54*3,4</t>
  </si>
  <si>
    <t>0,36*1,2*2</t>
  </si>
  <si>
    <t>0,36*2,1</t>
  </si>
  <si>
    <t>766421821</t>
  </si>
  <si>
    <t xml:space="preserve">Demontáž obložení podhledů    palubkami</t>
  </si>
  <si>
    <t>76</t>
  </si>
  <si>
    <t>0,5*1,2*2</t>
  </si>
  <si>
    <t>0,5*3,4</t>
  </si>
  <si>
    <t>39</t>
  </si>
  <si>
    <t>766411822</t>
  </si>
  <si>
    <t xml:space="preserve">Demontáž obložení stěn    podkladových roštů</t>
  </si>
  <si>
    <t>78</t>
  </si>
  <si>
    <t>766421822</t>
  </si>
  <si>
    <t xml:space="preserve">Demontáž obložení podhledů    podkladových roštů</t>
  </si>
  <si>
    <t>80</t>
  </si>
  <si>
    <t>784.</t>
  </si>
  <si>
    <t>Malby</t>
  </si>
  <si>
    <t>41</t>
  </si>
  <si>
    <t>784121007</t>
  </si>
  <si>
    <t xml:space="preserve">Oškrabání malby   na schodišti o výšce podlaží     do 3,80 m</t>
  </si>
  <si>
    <t>82</t>
  </si>
  <si>
    <t>3,05*1*2*0,95</t>
  </si>
  <si>
    <t>1,25*1*2*0,95</t>
  </si>
  <si>
    <t>1,25*3,25*0,95</t>
  </si>
  <si>
    <t>N1.4</t>
  </si>
  <si>
    <t>9*3*2</t>
  </si>
  <si>
    <t>SO 01.1</t>
  </si>
  <si>
    <t>Schodiště 1 - nové konstrukce</t>
  </si>
  <si>
    <t>0021</t>
  </si>
  <si>
    <t>Úprava podloží a základové spáry</t>
  </si>
  <si>
    <t>213311141</t>
  </si>
  <si>
    <t xml:space="preserve">Polštáře zhutněné pod základy    ze štěrkopísku     tříděného</t>
  </si>
  <si>
    <t>84</t>
  </si>
  <si>
    <t>N1.6</t>
  </si>
  <si>
    <t>3,4*1,17*0,07</t>
  </si>
  <si>
    <t>0027</t>
  </si>
  <si>
    <t>Základy</t>
  </si>
  <si>
    <t>43</t>
  </si>
  <si>
    <t>273313611</t>
  </si>
  <si>
    <t xml:space="preserve">Základy z betonu prostého   desky     z betonu kamenem neprokládaného       tř. C 16/20</t>
  </si>
  <si>
    <t>86</t>
  </si>
  <si>
    <t>3,4*1,17*0,1</t>
  </si>
  <si>
    <t>273351121</t>
  </si>
  <si>
    <t>Zřízení bednění základových desek</t>
  </si>
  <si>
    <t>88</t>
  </si>
  <si>
    <t>(3,4+1,17+1,17)*0,1</t>
  </si>
  <si>
    <t>45</t>
  </si>
  <si>
    <t>273351122</t>
  </si>
  <si>
    <t>Odstranění bednění základových desek</t>
  </si>
  <si>
    <t>90</t>
  </si>
  <si>
    <t>273362021</t>
  </si>
  <si>
    <t>Výztuž základových desek svařovanými sítěmi Kari</t>
  </si>
  <si>
    <t>92</t>
  </si>
  <si>
    <t>3,4*1,17*0,00444*1,1</t>
  </si>
  <si>
    <t>0056</t>
  </si>
  <si>
    <t>Podkladní vrstvy komunikací, letišť a ploch</t>
  </si>
  <si>
    <t>47</t>
  </si>
  <si>
    <t>564851111</t>
  </si>
  <si>
    <t xml:space="preserve">Podklad ze štěrkodrti ŠD    s rozprostřením a zhutněním, po zhutnění     tl. 150 mm</t>
  </si>
  <si>
    <t>94</t>
  </si>
  <si>
    <t>Před vstupem</t>
  </si>
  <si>
    <t>0059</t>
  </si>
  <si>
    <t>Kryty pozemních komunikací, letišť a ploch dlážděné</t>
  </si>
  <si>
    <t>596211110</t>
  </si>
  <si>
    <t xml:space="preserve">Kladení dlažby z betonových zámkových dlaždic komunikací pro pěší   s ložem z kameniva těženého nebo drceného tl. do 40 mm, s vyplněním spár s dvojitým hutněním,   vibrováním a se smetením přebytečného materiálu na krajnici     tl. 60 mm     skupiny A, pro plochy       do 50 m2</t>
  </si>
  <si>
    <t>96</t>
  </si>
  <si>
    <t>49</t>
  </si>
  <si>
    <t>M</t>
  </si>
  <si>
    <t>59245212</t>
  </si>
  <si>
    <t>dlažba zámková profilová základní 19,6x16,1x6 cm přírodní</t>
  </si>
  <si>
    <t xml:space="preserve"> * </t>
  </si>
  <si>
    <t>98</t>
  </si>
  <si>
    <t>3,9*1,05</t>
  </si>
  <si>
    <t>0061</t>
  </si>
  <si>
    <t>Úprava povrchů vnitřní</t>
  </si>
  <si>
    <t>611325416</t>
  </si>
  <si>
    <t xml:space="preserve">Oprava vápenocementové omítky vnitřních ploch   hladké, tloušťky do 20 mm, s celoplošným přeštukováním, tloušťky štuku 3 mm     stropů, v rozsahu opravované plochy       do 10%</t>
  </si>
  <si>
    <t>100</t>
  </si>
  <si>
    <t>51</t>
  </si>
  <si>
    <t>612325416</t>
  </si>
  <si>
    <t xml:space="preserve">Oprava vápenocementové omítky vnitřních ploch   hladké, tloušťky do 20 mm, s celoplošným přeštukováním, tloušťky štuku 3 mm     stěn, v rozsahu opravované plochy       do 10%</t>
  </si>
  <si>
    <t>102</t>
  </si>
  <si>
    <t>0062</t>
  </si>
  <si>
    <t>Úprava povrchů vnější</t>
  </si>
  <si>
    <t>629991011</t>
  </si>
  <si>
    <t xml:space="preserve">Zakrytí vnějších ploch před znečištěním    včetně pozdějšího odkrytí     výplní otvorů a svislých ploch       fólií přilepenou lepící páskou</t>
  </si>
  <si>
    <t>104</t>
  </si>
  <si>
    <t>3,4*2,76</t>
  </si>
  <si>
    <t>1,17*2,7*2</t>
  </si>
  <si>
    <t>1,17*1,55*2</t>
  </si>
  <si>
    <t>53</t>
  </si>
  <si>
    <t>629995101</t>
  </si>
  <si>
    <t>Očištění vnějších ploch tlakovou vodou</t>
  </si>
  <si>
    <t>106</t>
  </si>
  <si>
    <t>N1.2</t>
  </si>
  <si>
    <t>(1,2+1,2+3,4)*0,47</t>
  </si>
  <si>
    <t>(1,2+1,2+3,4)*1,51</t>
  </si>
  <si>
    <t>N1.11</t>
  </si>
  <si>
    <t>(1,4+1,4)*0,15</t>
  </si>
  <si>
    <t>622131121</t>
  </si>
  <si>
    <t xml:space="preserve">Podkladní a spojovací vrstva vnějších omítaných ploch    penetrace     nanášená ručně       stěn</t>
  </si>
  <si>
    <t>108</t>
  </si>
  <si>
    <t>55</t>
  </si>
  <si>
    <t>622221032</t>
  </si>
  <si>
    <t xml:space="preserve">Montáž kontaktního zateplení lepením a mechanickým kotvením   z desek z minerální vlny s podélnou orientací vláken nebo kombinovaných     na vnější stěny, na podklad     z pórobetonu, tloušťky desek       přes 120 do 160 mm</t>
  </si>
  <si>
    <t>110</t>
  </si>
  <si>
    <t>63141424</t>
  </si>
  <si>
    <t>deska tepelně izolační minerální kontaktních fasád podélné vlákno lambda=0,035-0,037 tl 160mm</t>
  </si>
  <si>
    <t>112</t>
  </si>
  <si>
    <t>11,484*1,05</t>
  </si>
  <si>
    <t>57</t>
  </si>
  <si>
    <t>622251105</t>
  </si>
  <si>
    <t xml:space="preserve">Montáž kontaktního zateplení lepením a mechanickým kotvením   Příplatek k cenám     za zápustnou montáž kotev s použitím tepelněizolačních zátek     na vnější stěny       z minerální vlny</t>
  </si>
  <si>
    <t>114</t>
  </si>
  <si>
    <t>622541022</t>
  </si>
  <si>
    <t xml:space="preserve">Omítka tenkovrstvá silikonsilikátová vnějších ploch    probarvená bez penetrace,     zatíraná (škrábaná), tloušťky     2,0 mm       stěn</t>
  </si>
  <si>
    <t>116</t>
  </si>
  <si>
    <t>59</t>
  </si>
  <si>
    <t>622143003</t>
  </si>
  <si>
    <t xml:space="preserve">Montáž omítkových profilů    plastových, pozinkovaných nebo dřevěných upevněných vtlačením do podkladní vrstvy nebo přibitím     rohových s tkaninou</t>
  </si>
  <si>
    <t>118</t>
  </si>
  <si>
    <t>1,51*2</t>
  </si>
  <si>
    <t>0,465*2</t>
  </si>
  <si>
    <t>59051486</t>
  </si>
  <si>
    <t>lišta rohová PVC 10/15cm s tkaninou</t>
  </si>
  <si>
    <t>120</t>
  </si>
  <si>
    <t>3,95*1,05</t>
  </si>
  <si>
    <t>61</t>
  </si>
  <si>
    <t>622143004</t>
  </si>
  <si>
    <t xml:space="preserve">Montáž omítkových profilů    plastových, pozinkovaných nebo dřevěných upevněných vtlačením do podkladní vrstvy nebo přibitím     začišťovacích samolepících pro vytvoření dilatujícího spoje s okenním rámem</t>
  </si>
  <si>
    <t>122</t>
  </si>
  <si>
    <t>3,4+1,17+1,17</t>
  </si>
  <si>
    <t>28342205</t>
  </si>
  <si>
    <t>profil začišťovací PVC 6mm s výztužnou tkaninou pro ostění ETICS</t>
  </si>
  <si>
    <t>124</t>
  </si>
  <si>
    <t>11,48*1,05</t>
  </si>
  <si>
    <t>63</t>
  </si>
  <si>
    <t>622252001</t>
  </si>
  <si>
    <t xml:space="preserve">Montáž profilů kontaktního zateplení   zakládacích soklových     připevněných hmoždinkami</t>
  </si>
  <si>
    <t>126</t>
  </si>
  <si>
    <t>1,55+1,55+3,4</t>
  </si>
  <si>
    <t>59051638</t>
  </si>
  <si>
    <t>lišta zakládací pro telpelně izolační desky do roviny 163 mm tl.1,0mm</t>
  </si>
  <si>
    <t>128</t>
  </si>
  <si>
    <t>6,5*1,05</t>
  </si>
  <si>
    <t>65</t>
  </si>
  <si>
    <t>622252002</t>
  </si>
  <si>
    <t xml:space="preserve">Montáž profilů kontaktního zateplení   ostatních stěnových, dilatačních apod.     lepených do tmelu</t>
  </si>
  <si>
    <t>130</t>
  </si>
  <si>
    <t>Profil s okapničkou</t>
  </si>
  <si>
    <t>1,17*2*2</t>
  </si>
  <si>
    <t>3,4*2</t>
  </si>
  <si>
    <t>K1.5</t>
  </si>
  <si>
    <t>6,7</t>
  </si>
  <si>
    <t>59051510</t>
  </si>
  <si>
    <t>profil okenní s nepřiznanou podomítkovou okapnicí PVC 2,0 m</t>
  </si>
  <si>
    <t>132</t>
  </si>
  <si>
    <t>67</t>
  </si>
  <si>
    <t>59051512</t>
  </si>
  <si>
    <t>profil parapetní se sklovláknitou armovací tkaninou PVC 2 m</t>
  </si>
  <si>
    <t>134</t>
  </si>
  <si>
    <t>X32</t>
  </si>
  <si>
    <t>Provedení kontaktní spáry KZS a stávající omítky vytmelením</t>
  </si>
  <si>
    <t>136</t>
  </si>
  <si>
    <t>69</t>
  </si>
  <si>
    <t>622135002</t>
  </si>
  <si>
    <t xml:space="preserve">Vyrovnání nerovností podkladu vnějších omítaných ploch    maltou, tloušťky do 10 mm     cementovou       stěn</t>
  </si>
  <si>
    <t>138</t>
  </si>
  <si>
    <t>N1.7</t>
  </si>
  <si>
    <t>0,75*(1,35+3,7+1,35)</t>
  </si>
  <si>
    <t>622135092</t>
  </si>
  <si>
    <t xml:space="preserve">Vyrovnání nerovností podkladu vnějších omítaných ploch    tmelem, tloušťky do 2 mm     Příplatek k ceně     za každých dalších 5 mm tloušťky podkladní vrstvy přes 10 mm maltou     cementovou       stěn</t>
  </si>
  <si>
    <t>140</t>
  </si>
  <si>
    <t>0,75*(1,35+3,7+1,35)*2</t>
  </si>
  <si>
    <t>71</t>
  </si>
  <si>
    <t>622135001</t>
  </si>
  <si>
    <t xml:space="preserve">Vyrovnání nerovností podkladu vnějších omítaných ploch    maltou, tloušťky do 10 mm     vápenocementovou       stěn</t>
  </si>
  <si>
    <t>142</t>
  </si>
  <si>
    <t>622135091</t>
  </si>
  <si>
    <t xml:space="preserve">Vyrovnání nerovností podkladu vnějších omítaných ploch    tmelem, tloušťky do 2 mm     Příplatek k ceně     za každých dalších 5 mm tloušťky podkladní vrstvy přes 10 mm maltou     vápenocementovou       stěn</t>
  </si>
  <si>
    <t>144</t>
  </si>
  <si>
    <t>(1,4+1,4)*0,15*5</t>
  </si>
  <si>
    <t>0063</t>
  </si>
  <si>
    <t>Podlahy a podlahové konstrukce</t>
  </si>
  <si>
    <t>73</t>
  </si>
  <si>
    <t>631311124</t>
  </si>
  <si>
    <t xml:space="preserve">Mazanina z betonu    prostého bez zvýšených nároků na prostředí     tl. přes 80 do 120 mm       tř. C 16/20</t>
  </si>
  <si>
    <t>146</t>
  </si>
  <si>
    <t>631319012</t>
  </si>
  <si>
    <t xml:space="preserve">Příplatek k cenám mazanin    za úpravu povrchu mazaniny     přehlazením, mazanina tl.       přes 80 do 120 mm</t>
  </si>
  <si>
    <t>148</t>
  </si>
  <si>
    <t>75</t>
  </si>
  <si>
    <t>631319173</t>
  </si>
  <si>
    <t xml:space="preserve">Příplatek k cenám mazanin    za stržení povrchu     spodní vrstvy mazaniny latí před vložením výztuže nebo pletiva     pro tl. obou vrstev mazaniny       přes 80 do 120 mm</t>
  </si>
  <si>
    <t>150</t>
  </si>
  <si>
    <t>631319196</t>
  </si>
  <si>
    <t xml:space="preserve">Příplatek k cenám mazanin    za malou plochu do 5 m2 jednotlivě     mazanina tl.       přes 80 do 120 mm</t>
  </si>
  <si>
    <t>152</t>
  </si>
  <si>
    <t>77</t>
  </si>
  <si>
    <t>631362021</t>
  </si>
  <si>
    <t xml:space="preserve">Výztuž mazanin    ze svařovaných sítí z drátů     typu KARI</t>
  </si>
  <si>
    <t>154</t>
  </si>
  <si>
    <t>3,4*1,17*0,00135*1,1</t>
  </si>
  <si>
    <t>632481213</t>
  </si>
  <si>
    <t xml:space="preserve">Separační vrstva k oddělení podlahových vrstev    z polyetylénové fólie</t>
  </si>
  <si>
    <t>156</t>
  </si>
  <si>
    <t>3,4*1,17</t>
  </si>
  <si>
    <t>79</t>
  </si>
  <si>
    <t>634112113</t>
  </si>
  <si>
    <t>Obvodová dilatace podlahovým páskem z pěnového PE mezi stěnou a mazaninou nebo potěrem v 80 mm</t>
  </si>
  <si>
    <t>158</t>
  </si>
  <si>
    <t>X34</t>
  </si>
  <si>
    <t>N1.8 - provedení dilatační spáry XPS tl. 10 mm, včetně nerezového profilu pro dlažbu tl. 10 mm - výplň PVC šedá</t>
  </si>
  <si>
    <t>160</t>
  </si>
  <si>
    <t>0094</t>
  </si>
  <si>
    <t>Lešení a stavební výtahy</t>
  </si>
  <si>
    <t>81</t>
  </si>
  <si>
    <t>949101111</t>
  </si>
  <si>
    <t xml:space="preserve">Lešení pomocné pracovní pro objekty pozemních staveb    pro zatížení do 150 kg/m2, o výšce lešeňové podlahy     do 1,9 m</t>
  </si>
  <si>
    <t>162</t>
  </si>
  <si>
    <t>3,4*1,17*2</t>
  </si>
  <si>
    <t>2,75*1,2*4</t>
  </si>
  <si>
    <t>941211111</t>
  </si>
  <si>
    <t xml:space="preserve">Montáž lešení řadového rámového lehkého pracovního s podlahami    s provozním zatížením tř. 3 do 200 kg/m2     šířky tř. SW06 přes 0,6 do 0,9 m, výšky       do 10 m</t>
  </si>
  <si>
    <t>164</t>
  </si>
  <si>
    <t>Lešení pro provedení stavebních prací</t>
  </si>
  <si>
    <t>(1,17+3,4+1,17)*6,315</t>
  </si>
  <si>
    <t>83</t>
  </si>
  <si>
    <t>941211211</t>
  </si>
  <si>
    <t xml:space="preserve">Montáž lešení řadového rámového lehkého pracovního s podlahami    s provozním zatížením tř. 3 do 200 kg/m2     Příplatek za první a každý další den použití lešení       k ceně -1111 nebo -1112</t>
  </si>
  <si>
    <t>166</t>
  </si>
  <si>
    <t>Předpoklad 30 dnů</t>
  </si>
  <si>
    <t>36,248*30</t>
  </si>
  <si>
    <t>941211811</t>
  </si>
  <si>
    <t xml:space="preserve">Demontáž lešení řadového rámového lehkého pracovního    s provozním zatížením tř. 3 do 200 kg/m2     šířky tř. SW06 přes 0,6 do 0,9 m, výšky       do 10 m</t>
  </si>
  <si>
    <t>168</t>
  </si>
  <si>
    <t>85</t>
  </si>
  <si>
    <t>944511111</t>
  </si>
  <si>
    <t xml:space="preserve">Montáž ochranné sítě    zavěšené na konstrukci lešení     z textilie z umělých vláken</t>
  </si>
  <si>
    <t>170</t>
  </si>
  <si>
    <t>944511211</t>
  </si>
  <si>
    <t xml:space="preserve">Montáž ochranné sítě    Příplatek za první a každý další den použití sítě     k ceně -1111</t>
  </si>
  <si>
    <t>172</t>
  </si>
  <si>
    <t>87</t>
  </si>
  <si>
    <t>944511811</t>
  </si>
  <si>
    <t xml:space="preserve">Demontáž ochranné sítě    zavěšené na konstrukci lešení     z textilie z umělých vláken</t>
  </si>
  <si>
    <t>174</t>
  </si>
  <si>
    <t>0095</t>
  </si>
  <si>
    <t>Dokončovací konstrukce a práce pozemních staveb</t>
  </si>
  <si>
    <t>952901111</t>
  </si>
  <si>
    <t xml:space="preserve">Vyčištění budov nebo objektů před předáním do užívání    budov bytové nebo občanské výstavby, světlé výšky podlaží     do 4 m</t>
  </si>
  <si>
    <t>176</t>
  </si>
  <si>
    <t>0098</t>
  </si>
  <si>
    <t>Demolice a sanace</t>
  </si>
  <si>
    <t>89</t>
  </si>
  <si>
    <t>985131311</t>
  </si>
  <si>
    <t xml:space="preserve">Očištění ploch   stěn, rubu kleneb a podlah     ruční dočištění ocelovými kartáči</t>
  </si>
  <si>
    <t>178</t>
  </si>
  <si>
    <t>X35</t>
  </si>
  <si>
    <t>Montáž kabeláže pro el. vrátného - dopojení na přípravu ve vnější stěně, včetně seřízení</t>
  </si>
  <si>
    <t>180</t>
  </si>
  <si>
    <t>0998</t>
  </si>
  <si>
    <t>Přesun hmot</t>
  </si>
  <si>
    <t>91</t>
  </si>
  <si>
    <t>998018002</t>
  </si>
  <si>
    <t xml:space="preserve">Přesun hmot pro budovy občanské výstavby, bydlení, výrobu a služby    ruční - bez užití mechanizace     vodorovná dopravní vzdálenost do 100 m     pro budovy s jakoukoliv nosnou konstrukcí výšky       přes 6 do 12 m</t>
  </si>
  <si>
    <t>182</t>
  </si>
  <si>
    <t>711.</t>
  </si>
  <si>
    <t>Izolace proti vodě a vlhkosti</t>
  </si>
  <si>
    <t>711493112</t>
  </si>
  <si>
    <t>Izolace proti podpovrchové a tlakové vodě vodorovná těsnicí stěrkou jednosložkovou na bázi cementu</t>
  </si>
  <si>
    <t>184</t>
  </si>
  <si>
    <t>93</t>
  </si>
  <si>
    <t>781131264</t>
  </si>
  <si>
    <t>Izolace pod obklad těsnícími pásy mezi podlahou a stěnou</t>
  </si>
  <si>
    <t>186</t>
  </si>
  <si>
    <t>711111001</t>
  </si>
  <si>
    <t>Provedení izolace proti zemní vlhkosti vodorovné za studena nátěrem penetračním</t>
  </si>
  <si>
    <t>188</t>
  </si>
  <si>
    <t>95</t>
  </si>
  <si>
    <t>711112001</t>
  </si>
  <si>
    <t>Provedení izolace proti zemní vlhkosti svislé za studena nátěrem penetračním</t>
  </si>
  <si>
    <t>190</t>
  </si>
  <si>
    <t>11163150</t>
  </si>
  <si>
    <t>lak penetrační asfaltový</t>
  </si>
  <si>
    <t>192</t>
  </si>
  <si>
    <t>3,4*1,17*0,0004*1,05</t>
  </si>
  <si>
    <t>0,75*(1,35+3,7+1,35)*0,0004*1,05</t>
  </si>
  <si>
    <t>97</t>
  </si>
  <si>
    <t>711141559</t>
  </si>
  <si>
    <t>Provedení izolace proti zemní vlhkosti pásy přitavením vodorovné NAIP</t>
  </si>
  <si>
    <t>194</t>
  </si>
  <si>
    <t>711142559</t>
  </si>
  <si>
    <t>Provedení izolace proti zemní vlhkosti pásy přitavením svislé NAIP</t>
  </si>
  <si>
    <t>196</t>
  </si>
  <si>
    <t>99</t>
  </si>
  <si>
    <t>62853004</t>
  </si>
  <si>
    <t>pás asfaltový natavitelný modifikovaný SBS tl 4,0mm s vložkou ze skleněné tkaniny a spalitelnou PE fólií nebo jemnozrnným minerálním posypem na horním povrchu</t>
  </si>
  <si>
    <t>198</t>
  </si>
  <si>
    <t>3,4*1,17*1,1</t>
  </si>
  <si>
    <t>0,75*(1,35+3,7+1,35)*1,1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</si>
  <si>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</si>
  <si>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</si>
  <si>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200</t>
  </si>
  <si>
    <t>101</t>
  </si>
  <si>
    <t>998711102</t>
  </si>
  <si>
    <t>Přesun hmot tonážní pro izolace proti vodě, vlhkosti a plynům v objektech v přes 6 do 12 m</t>
  </si>
  <si>
    <t>202</t>
  </si>
  <si>
    <t>712.</t>
  </si>
  <si>
    <t>Povlakové krytiny</t>
  </si>
  <si>
    <t>712363564</t>
  </si>
  <si>
    <t xml:space="preserve">Provedení povlakové krytiny střech plochých do 10 st. s mechanicky kotvenou izolací   včetně položení fólie a horkovzdušného svaření     tl. tepelné izolace přes 200 do 240 mm     budovy výšky přes 18 m, kotvené     do betonu       vnitřní pole</t>
  </si>
  <si>
    <t>204</t>
  </si>
  <si>
    <t>N1.1</t>
  </si>
  <si>
    <t>4,9</t>
  </si>
  <si>
    <t>103</t>
  </si>
  <si>
    <t>28322012</t>
  </si>
  <si>
    <t>fólie hydroizolační střešní mPVC, tl. 1,5 mm š 1300 mm šedá</t>
  </si>
  <si>
    <t>206</t>
  </si>
  <si>
    <t>4,9*1,1</t>
  </si>
  <si>
    <t>712363003</t>
  </si>
  <si>
    <t xml:space="preserve">Provedení povlakové krytiny střech plochých do 10 st. fólií    termoplastickou     mPVC (měkčené PVC)     vytvoření spoje dvou pásů fólií       horkovzdušným navařením</t>
  </si>
  <si>
    <t>208</t>
  </si>
  <si>
    <t>105</t>
  </si>
  <si>
    <t>712399096</t>
  </si>
  <si>
    <t xml:space="preserve">Provedení povlakové krytiny střech plochých do 10 st. -ostatní práce    Příplatek k cenám     za plochu do 10 m2       natěradly a AIP</t>
  </si>
  <si>
    <t>210</t>
  </si>
  <si>
    <t>712399097</t>
  </si>
  <si>
    <t xml:space="preserve">Provedení povlakové krytiny střech plochých do 10 st. -ostatní práce    Příplatek k cenám     za plochu do 10 m2       NAIP, foliemi nebo termoplasty</t>
  </si>
  <si>
    <t>212</t>
  </si>
  <si>
    <t>4,9*2</t>
  </si>
  <si>
    <t>107</t>
  </si>
  <si>
    <t>712391171</t>
  </si>
  <si>
    <t>Provedení povlakové krytiny střech do 10° podkladní textilní vrstvy</t>
  </si>
  <si>
    <t>214</t>
  </si>
  <si>
    <t>69311068</t>
  </si>
  <si>
    <t>geotextilie netkaná separační, ochranná, filtrační, drenážní PP 300g/m2</t>
  </si>
  <si>
    <t>216</t>
  </si>
  <si>
    <t>109</t>
  </si>
  <si>
    <t>712311101</t>
  </si>
  <si>
    <t>Provedení povlakové krytiny střech do 10° za studena lakem penetračním nebo asfaltovým</t>
  </si>
  <si>
    <t>218</t>
  </si>
  <si>
    <t>220</t>
  </si>
  <si>
    <t>4,9*0,0004*1,05</t>
  </si>
  <si>
    <t>111</t>
  </si>
  <si>
    <t>712331101</t>
  </si>
  <si>
    <t>Provedení povlakové krytiny střech do 10° podkladní vrstvy pásy na sucho AIP nebo NAIP</t>
  </si>
  <si>
    <t>222</t>
  </si>
  <si>
    <t>224</t>
  </si>
  <si>
    <t>113</t>
  </si>
  <si>
    <t>998712102</t>
  </si>
  <si>
    <t xml:space="preserve">Přesun hmot pro povlakové krytiny   stanovený z hmotnosti přesunovaného materiálu     vodorovná dopravní vzdálenost do 50 m     v objektech výšky       přes 6 do 12 m</t>
  </si>
  <si>
    <t>226</t>
  </si>
  <si>
    <t>713.</t>
  </si>
  <si>
    <t>Izolace tepelné</t>
  </si>
  <si>
    <t>713141131</t>
  </si>
  <si>
    <t>Montáž izolace tepelné střech plochých lepené za studena plně 1 vrstva rohoží, pásů, dílců, desek</t>
  </si>
  <si>
    <t>228</t>
  </si>
  <si>
    <t>115</t>
  </si>
  <si>
    <t>28376451</t>
  </si>
  <si>
    <t>deska z polystyrénu XPS, hrana polodrážková a hladký povrch 300kPA tl 200mm</t>
  </si>
  <si>
    <t>230</t>
  </si>
  <si>
    <t>713141331</t>
  </si>
  <si>
    <t>Montáž izolace tepelné střech plochých lepené za studena zplna, spádová vrstva</t>
  </si>
  <si>
    <t>232</t>
  </si>
  <si>
    <t>117</t>
  </si>
  <si>
    <t>28376102</t>
  </si>
  <si>
    <t>klín izolační z pěnového polystyrenu EPS GREY 150 spádový</t>
  </si>
  <si>
    <t>234</t>
  </si>
  <si>
    <t>4,9*0,04*1,1</t>
  </si>
  <si>
    <t>713121111</t>
  </si>
  <si>
    <t xml:space="preserve">Montáž tepelné izolace podlah   rohožemi, pásy, deskami, dílci, bloky (izolační materiál ve specifikaci)     kladenými volně       jednovrstvá</t>
  </si>
  <si>
    <t>236</t>
  </si>
  <si>
    <t>119</t>
  </si>
  <si>
    <t>28376414</t>
  </si>
  <si>
    <t>deska z polystyrénu XPS, hrana polodrážková a hladký povrch 300kPA tl 20mm</t>
  </si>
  <si>
    <t>238</t>
  </si>
  <si>
    <t>3,978*1,05</t>
  </si>
  <si>
    <t>713131141</t>
  </si>
  <si>
    <t xml:space="preserve">Montáž tepelné izolace stěn   rohožemi, pásy, deskami, dílci, bloky (izolační materiál ve specifikaci)     lepením       celoplošně</t>
  </si>
  <si>
    <t>240</t>
  </si>
  <si>
    <t>(1,35+1,35+3,7)*0,5</t>
  </si>
  <si>
    <t>(1,35+1,35+3,7)*0,2</t>
  </si>
  <si>
    <t>121</t>
  </si>
  <si>
    <t>28376414.1</t>
  </si>
  <si>
    <t>242</t>
  </si>
  <si>
    <t>(1,35+1,35+3,7)*0,2*1,1</t>
  </si>
  <si>
    <t>28376421</t>
  </si>
  <si>
    <t>deska z polystyrénu XPS, hrana polodrážková a hladký povrch tl 80mm</t>
  </si>
  <si>
    <t>244</t>
  </si>
  <si>
    <t>(1,35+1,35+3,7)*0,5*1,1</t>
  </si>
  <si>
    <t>123</t>
  </si>
  <si>
    <t>998713102</t>
  </si>
  <si>
    <t xml:space="preserve">Přesun hmot pro izolace tepelné   stanovený z hmotnosti přesunovaného materiálu     vodorovná dopravní vzdálenost do 50 m     v objektech výšky       přes 6 m do 12 m</t>
  </si>
  <si>
    <t>246</t>
  </si>
  <si>
    <t>762341123</t>
  </si>
  <si>
    <t xml:space="preserve">Bednění a laťování   bednění     střech rovných sklonu do 60 st. s vyřezáním otvorů     z cementotřískových desek     šroubovaných na krokve     na pero a drážku, tloušťky desky       16 mm</t>
  </si>
  <si>
    <t>248</t>
  </si>
  <si>
    <t>125</t>
  </si>
  <si>
    <t>998762102</t>
  </si>
  <si>
    <t xml:space="preserve">Přesun hmot pro konstrukce tesařské    stanovený z hmotnosti přesunovaného materiálu     vodorovná dopravní vzdálenost do 50 m     v objektech výšky       přes 6 do 12 m</t>
  </si>
  <si>
    <t>250</t>
  </si>
  <si>
    <t>X37</t>
  </si>
  <si>
    <t>K1.1 - lemovací lišta pro vytažení hydroizolace, dvoudílná RŠ 125+125 mm, pozink s povrchem PVC</t>
  </si>
  <si>
    <t>252</t>
  </si>
  <si>
    <t>127</t>
  </si>
  <si>
    <t>X38</t>
  </si>
  <si>
    <t>K1.2 - ukončující profil pro napojení hydroizolace, RŠ 330 mm, pozink s povrchem PVC</t>
  </si>
  <si>
    <t>254</t>
  </si>
  <si>
    <t>764511612.1</t>
  </si>
  <si>
    <t xml:space="preserve">Žlab podokapní z pozinkovaného plechu s povrchovou úpravou   včetně háků a čel     hranatý       rš 330 mm</t>
  </si>
  <si>
    <t>256</t>
  </si>
  <si>
    <t>129</t>
  </si>
  <si>
    <t>764518402.1</t>
  </si>
  <si>
    <t xml:space="preserve">Svod z pozinkovaného plechu   včetně objímek, kolen a odskoků     hranatý, o straně       100 mm</t>
  </si>
  <si>
    <t>258</t>
  </si>
  <si>
    <t>764216644</t>
  </si>
  <si>
    <t xml:space="preserve">Oplechování parapetů z pozinkovaného plechu s povrchovou úpravou   rovných     celoplošně lepené, bez rohů       rš 330 mm</t>
  </si>
  <si>
    <t>260</t>
  </si>
  <si>
    <t>131</t>
  </si>
  <si>
    <t>998764102</t>
  </si>
  <si>
    <t xml:space="preserve">Přesun hmot pro konstrukce klempířské   stanovený z hmotnosti přesunovaného materiálu     vodorovná dopravní vzdálenost do 50 m     v objektech výšky       přes 6 do 12 m</t>
  </si>
  <si>
    <t>262</t>
  </si>
  <si>
    <t>766692912</t>
  </si>
  <si>
    <t xml:space="preserve">Ostatní práce    výměna dřevěných parapetních desek     šířky do 300 mm, délky       přes 1000 do 1600 mm</t>
  </si>
  <si>
    <t>264</t>
  </si>
  <si>
    <t>T1.1</t>
  </si>
  <si>
    <t>133</t>
  </si>
  <si>
    <t>766692914</t>
  </si>
  <si>
    <t xml:space="preserve">Ostatní práce    výměna dřevěných parapetních desek     šířky do 300 mm, délky       přes 2600 mm</t>
  </si>
  <si>
    <t>266</t>
  </si>
  <si>
    <t>60794100.1</t>
  </si>
  <si>
    <t>deska parapetní dřevotřísková vnitřní 0,15 x 1 m</t>
  </si>
  <si>
    <t>268</t>
  </si>
  <si>
    <t>(1,2+1,2+3,4)*1,05</t>
  </si>
  <si>
    <t>135</t>
  </si>
  <si>
    <t>998766102</t>
  </si>
  <si>
    <t xml:space="preserve">Přesun hmot pro konstrukce truhlářské   stanovený z hmotnosti přesunovaného materiálu     vodorovná dopravní vzdálenost do 50 m     v objektech výšky       přes 6 do 12 m</t>
  </si>
  <si>
    <t>270</t>
  </si>
  <si>
    <t>767.</t>
  </si>
  <si>
    <t>Konstrukce zámečnické</t>
  </si>
  <si>
    <t>X36</t>
  </si>
  <si>
    <t>N1.10 - vnitřní čistící rohož 600x400, provedení dle PD</t>
  </si>
  <si>
    <t>272</t>
  </si>
  <si>
    <t>137</t>
  </si>
  <si>
    <t>X39</t>
  </si>
  <si>
    <t>Z1.1 - vnější hliníková stěna, provedení dle PD</t>
  </si>
  <si>
    <t>274</t>
  </si>
  <si>
    <t>X40</t>
  </si>
  <si>
    <t>Z1.2 - vnější hliníková stěna, provedení dle PD</t>
  </si>
  <si>
    <t>276</t>
  </si>
  <si>
    <t>139</t>
  </si>
  <si>
    <t>998767102</t>
  </si>
  <si>
    <t xml:space="preserve">Přesun hmot pro zámečnické konstrukce    stanovený z hmotnosti přesunovaného materiálu     vodorovná dopravní vzdálenost do 50 m     v objektech výšky       přes 6 do 12 m</t>
  </si>
  <si>
    <t>278</t>
  </si>
  <si>
    <t>771.</t>
  </si>
  <si>
    <t>Podlahy z dlaždic</t>
  </si>
  <si>
    <t>771111011</t>
  </si>
  <si>
    <t xml:space="preserve">Příprava podkladu před provedením dlažby   vysátí     podlah</t>
  </si>
  <si>
    <t>280</t>
  </si>
  <si>
    <t>141</t>
  </si>
  <si>
    <t>771121011</t>
  </si>
  <si>
    <t xml:space="preserve">Příprava podkladu před provedením dlažby   nátěr     penetrační       na podlahu</t>
  </si>
  <si>
    <t>282</t>
  </si>
  <si>
    <t>771574263</t>
  </si>
  <si>
    <t>Montáž podlah keramických pro mechanické zatížení protiskluzných lepených flexibilním lepidlem přes 9 do 12 ks/m2</t>
  </si>
  <si>
    <t>284</t>
  </si>
  <si>
    <t>143</t>
  </si>
  <si>
    <t>59761409</t>
  </si>
  <si>
    <t>dlažba keramická slinutá protiskluzná do interiéru i exteriéru pro vysoké mechanické namáhání přes 9 do 12ks/m2</t>
  </si>
  <si>
    <t>286</t>
  </si>
  <si>
    <t>3,978*1,1</t>
  </si>
  <si>
    <t>998771102</t>
  </si>
  <si>
    <t>Přesun hmot tonážní pro podlahy z dlaždic v objektech v přes 6 do 12 m</t>
  </si>
  <si>
    <t>288</t>
  </si>
  <si>
    <t>145</t>
  </si>
  <si>
    <t>784171117</t>
  </si>
  <si>
    <t xml:space="preserve">Zakrytí nemalovaných ploch   (materiál ve specifikaci)     včetně pozdějšího odkrytí     svislých ploch např. stěn, oken, dveří     na schodišti o výšce podlaží       do 3,80</t>
  </si>
  <si>
    <t>290</t>
  </si>
  <si>
    <t>58124851</t>
  </si>
  <si>
    <t>Fólie s papírovou páskou pro malířské potřeby, PG 4040-55, 55mm x 33 m</t>
  </si>
  <si>
    <t>292</t>
  </si>
  <si>
    <t>21,156*1,1</t>
  </si>
  <si>
    <t>147</t>
  </si>
  <si>
    <t>784111007</t>
  </si>
  <si>
    <t xml:space="preserve">Oprášení (ometení) podkladu   na schodišti o výšce podlaží     přes 3,80 do 5,00 m</t>
  </si>
  <si>
    <t>294</t>
  </si>
  <si>
    <t>1,25+3,25</t>
  </si>
  <si>
    <t>784161207</t>
  </si>
  <si>
    <t xml:space="preserve">Lokální vyrovnání podkladu   sádrovou stěrkou, tloušťky do 3 mm, plochy     do 0,1 m2     na schodišti o výšce podlaží       do 3,80 m</t>
  </si>
  <si>
    <t>296</t>
  </si>
  <si>
    <t>Lokální opravy</t>
  </si>
  <si>
    <t>149</t>
  </si>
  <si>
    <t>784161217</t>
  </si>
  <si>
    <t xml:space="preserve">Lokální vyrovnání podkladu   sádrovou stěrkou, tloušťky do 3 mm, plochy     přes 0,1 do 0,25 m2     na schodišti o výšce podlaží       do 3,80 m</t>
  </si>
  <si>
    <t>298</t>
  </si>
  <si>
    <t>784181127</t>
  </si>
  <si>
    <t xml:space="preserve">Penetrace podkladu   jednonásobná     hloubková     akrylátová     bezbarvá     na schodišti o výšce podlaží       do 3,80 m</t>
  </si>
  <si>
    <t>300</t>
  </si>
  <si>
    <t>151</t>
  </si>
  <si>
    <t>784211117</t>
  </si>
  <si>
    <t xml:space="preserve">Malby z malířských směsí oděruvzdorných za mokra   dvojnásobné, bílé     za mokra oděruvzdorné velmi dobře     na schodišti o výšce podlaží       do 3,80 m</t>
  </si>
  <si>
    <t>302</t>
  </si>
  <si>
    <t>SO 02</t>
  </si>
  <si>
    <t>Schodiště 2 - demolice</t>
  </si>
  <si>
    <t>304</t>
  </si>
  <si>
    <t>D2.11</t>
  </si>
  <si>
    <t>1,17</t>
  </si>
  <si>
    <t>153</t>
  </si>
  <si>
    <t>306</t>
  </si>
  <si>
    <t>308</t>
  </si>
  <si>
    <t>3,9</t>
  </si>
  <si>
    <t>155</t>
  </si>
  <si>
    <t>310</t>
  </si>
  <si>
    <t>312</t>
  </si>
  <si>
    <t>D2.8</t>
  </si>
  <si>
    <t>157</t>
  </si>
  <si>
    <t>314</t>
  </si>
  <si>
    <t>3,4*0,85</t>
  </si>
  <si>
    <t>316</t>
  </si>
  <si>
    <t>159</t>
  </si>
  <si>
    <t>318</t>
  </si>
  <si>
    <t>320</t>
  </si>
  <si>
    <t>D2.9</t>
  </si>
  <si>
    <t>1,2*0,47*2*0,15</t>
  </si>
  <si>
    <t>161</t>
  </si>
  <si>
    <t>322</t>
  </si>
  <si>
    <t>D2.10</t>
  </si>
  <si>
    <t>324</t>
  </si>
  <si>
    <t>163</t>
  </si>
  <si>
    <t>326</t>
  </si>
  <si>
    <t>D2.12</t>
  </si>
  <si>
    <t>3,4</t>
  </si>
  <si>
    <t>328</t>
  </si>
  <si>
    <t>N2.3</t>
  </si>
  <si>
    <t>3,05*2</t>
  </si>
  <si>
    <t>165</t>
  </si>
  <si>
    <t>330</t>
  </si>
  <si>
    <t>6,66+6,56</t>
  </si>
  <si>
    <t>332</t>
  </si>
  <si>
    <t>D2.6</t>
  </si>
  <si>
    <t>167</t>
  </si>
  <si>
    <t>334</t>
  </si>
  <si>
    <t>336</t>
  </si>
  <si>
    <t>169</t>
  </si>
  <si>
    <t>338</t>
  </si>
  <si>
    <t>340</t>
  </si>
  <si>
    <t>171</t>
  </si>
  <si>
    <t>342</t>
  </si>
  <si>
    <t>D2.7</t>
  </si>
  <si>
    <t>344</t>
  </si>
  <si>
    <t>D2.14</t>
  </si>
  <si>
    <t>173</t>
  </si>
  <si>
    <t>346</t>
  </si>
  <si>
    <t>6,534/2</t>
  </si>
  <si>
    <t>348</t>
  </si>
  <si>
    <t>175</t>
  </si>
  <si>
    <t>350</t>
  </si>
  <si>
    <t>352</t>
  </si>
  <si>
    <t>6,534*16</t>
  </si>
  <si>
    <t>177</t>
  </si>
  <si>
    <t>354</t>
  </si>
  <si>
    <t>762331813</t>
  </si>
  <si>
    <t xml:space="preserve">Demontáž vázaných konstrukcí krovů sklonu do 60 st.    z hranolů, hranolků, fošen, průřezové plochy     přes 224 do 288 cm2</t>
  </si>
  <si>
    <t>356</t>
  </si>
  <si>
    <t>D2.15</t>
  </si>
  <si>
    <t>179</t>
  </si>
  <si>
    <t>358</t>
  </si>
  <si>
    <t>D2.5</t>
  </si>
  <si>
    <t>360</t>
  </si>
  <si>
    <t>D2.4</t>
  </si>
  <si>
    <t>5,49+4,76+3,39+5,24+0,72+0,63</t>
  </si>
  <si>
    <t>181</t>
  </si>
  <si>
    <t>362</t>
  </si>
  <si>
    <t>364</t>
  </si>
  <si>
    <t>N2.4</t>
  </si>
  <si>
    <t>(6,66+6,56+3,05+3,05)*0,95</t>
  </si>
  <si>
    <t>31,8</t>
  </si>
  <si>
    <t>SO 02.1</t>
  </si>
  <si>
    <t>Schodiště 2 - nové konstrukce</t>
  </si>
  <si>
    <t>183</t>
  </si>
  <si>
    <t>366</t>
  </si>
  <si>
    <t>N2.6</t>
  </si>
  <si>
    <t>368</t>
  </si>
  <si>
    <t>185</t>
  </si>
  <si>
    <t>370</t>
  </si>
  <si>
    <t>372</t>
  </si>
  <si>
    <t>187</t>
  </si>
  <si>
    <t>374</t>
  </si>
  <si>
    <t>376</t>
  </si>
  <si>
    <t>189</t>
  </si>
  <si>
    <t>378</t>
  </si>
  <si>
    <t>380</t>
  </si>
  <si>
    <t>191</t>
  </si>
  <si>
    <t>382</t>
  </si>
  <si>
    <t>384</t>
  </si>
  <si>
    <t>193</t>
  </si>
  <si>
    <t>386</t>
  </si>
  <si>
    <t>1,17*2,76*2</t>
  </si>
  <si>
    <t>3,07*0,78</t>
  </si>
  <si>
    <t>388</t>
  </si>
  <si>
    <t>N2.2</t>
  </si>
  <si>
    <t>(1,2+1,2+3,4)*0,3</t>
  </si>
  <si>
    <t>(1,2+1,2+3,4)*1,37</t>
  </si>
  <si>
    <t>195</t>
  </si>
  <si>
    <t>390</t>
  </si>
  <si>
    <t>Pod KZS</t>
  </si>
  <si>
    <t>Pod omítku</t>
  </si>
  <si>
    <t>Ostění</t>
  </si>
  <si>
    <t>(1,17+1,17+3,4)*2*0,16</t>
  </si>
  <si>
    <t>(3,04+0,78+0,78)*0,16</t>
  </si>
  <si>
    <t>N2.11</t>
  </si>
  <si>
    <t>392</t>
  </si>
  <si>
    <t>197</t>
  </si>
  <si>
    <t>394</t>
  </si>
  <si>
    <t>18,444*1,05</t>
  </si>
  <si>
    <t>396</t>
  </si>
  <si>
    <t>199</t>
  </si>
  <si>
    <t>398</t>
  </si>
  <si>
    <t>400</t>
  </si>
  <si>
    <t>0,78*2</t>
  </si>
  <si>
    <t>1,365*2</t>
  </si>
  <si>
    <t>201</t>
  </si>
  <si>
    <t>402</t>
  </si>
  <si>
    <t>7,31*1,05</t>
  </si>
  <si>
    <t>404</t>
  </si>
  <si>
    <t>(1,17+1,17+3,4)*2</t>
  </si>
  <si>
    <t>3,04+0,78+0,78</t>
  </si>
  <si>
    <t>203</t>
  </si>
  <si>
    <t>406</t>
  </si>
  <si>
    <t>16,08*1,05</t>
  </si>
  <si>
    <t>408</t>
  </si>
  <si>
    <t>(1,17+3,4+1,17)*2</t>
  </si>
  <si>
    <t>205</t>
  </si>
  <si>
    <t>410</t>
  </si>
  <si>
    <t>412</t>
  </si>
  <si>
    <t>Lišta nadpraží</t>
  </si>
  <si>
    <t>3,07</t>
  </si>
  <si>
    <t>Lišta parapet</t>
  </si>
  <si>
    <t>3,4+1,35+1,35+3,75</t>
  </si>
  <si>
    <t>207</t>
  </si>
  <si>
    <t>414</t>
  </si>
  <si>
    <t>9,87*1,05</t>
  </si>
  <si>
    <t>416</t>
  </si>
  <si>
    <t>(3,4+1,35+1,35+3,75)*1,05</t>
  </si>
  <si>
    <t>209</t>
  </si>
  <si>
    <t>418</t>
  </si>
  <si>
    <t>420</t>
  </si>
  <si>
    <t>N2.7</t>
  </si>
  <si>
    <t>(1,35+1,35+3,7)*0,75</t>
  </si>
  <si>
    <t>211</t>
  </si>
  <si>
    <t>422</t>
  </si>
  <si>
    <t>(1,35+1,35+3,7)*0,75*2</t>
  </si>
  <si>
    <t>424</t>
  </si>
  <si>
    <t>213</t>
  </si>
  <si>
    <t>426</t>
  </si>
  <si>
    <t>428</t>
  </si>
  <si>
    <t>215</t>
  </si>
  <si>
    <t>430</t>
  </si>
  <si>
    <t>432</t>
  </si>
  <si>
    <t>217</t>
  </si>
  <si>
    <t>434</t>
  </si>
  <si>
    <t>436</t>
  </si>
  <si>
    <t>219</t>
  </si>
  <si>
    <t>438</t>
  </si>
  <si>
    <t>440</t>
  </si>
  <si>
    <t>221</t>
  </si>
  <si>
    <t>X34.1</t>
  </si>
  <si>
    <t>N2.8 - provedení dilatační spáry XPS tl. 10 mm, včetně nerezového profilu pro dlažbu tl. 10 mm - výplň PVC šedá</t>
  </si>
  <si>
    <t>442</t>
  </si>
  <si>
    <t>3,3</t>
  </si>
  <si>
    <t>444</t>
  </si>
  <si>
    <t>1,2*3,07*3</t>
  </si>
  <si>
    <t>2,75*1,2*6</t>
  </si>
  <si>
    <t>223</t>
  </si>
  <si>
    <t>446</t>
  </si>
  <si>
    <t>(1,17+3,4+1,17)*8,145</t>
  </si>
  <si>
    <t>448</t>
  </si>
  <si>
    <t>Předpoklad pronájmu 30 dnů</t>
  </si>
  <si>
    <t>46,752*30</t>
  </si>
  <si>
    <t>225</t>
  </si>
  <si>
    <t>450</t>
  </si>
  <si>
    <t>452</t>
  </si>
  <si>
    <t>227</t>
  </si>
  <si>
    <t>454</t>
  </si>
  <si>
    <t>456</t>
  </si>
  <si>
    <t>229</t>
  </si>
  <si>
    <t>458</t>
  </si>
  <si>
    <t>460</t>
  </si>
  <si>
    <t>231</t>
  </si>
  <si>
    <t>462</t>
  </si>
  <si>
    <t>X8</t>
  </si>
  <si>
    <t>Demontáž a zpětná montáž kamery, včetně nezbytné úpravy kabelové trasy</t>
  </si>
  <si>
    <t>464</t>
  </si>
  <si>
    <t>233</t>
  </si>
  <si>
    <t>466</t>
  </si>
  <si>
    <t>468</t>
  </si>
  <si>
    <t>235</t>
  </si>
  <si>
    <t>470</t>
  </si>
  <si>
    <t>472</t>
  </si>
  <si>
    <t>237</t>
  </si>
  <si>
    <t>474</t>
  </si>
  <si>
    <t>476</t>
  </si>
  <si>
    <t>(1,35+1,35+3,7)*0,75*0,0004*1,05</t>
  </si>
  <si>
    <t>239</t>
  </si>
  <si>
    <t>478</t>
  </si>
  <si>
    <t>480</t>
  </si>
  <si>
    <t>241</t>
  </si>
  <si>
    <t>482</t>
  </si>
  <si>
    <t>(1,35+1,35+3,7)*0,75*1,1</t>
  </si>
  <si>
    <t>484</t>
  </si>
  <si>
    <t>243</t>
  </si>
  <si>
    <t>486</t>
  </si>
  <si>
    <t>488</t>
  </si>
  <si>
    <t>245</t>
  </si>
  <si>
    <t>490</t>
  </si>
  <si>
    <t>3,4*1,17*1,05</t>
  </si>
  <si>
    <t>492</t>
  </si>
  <si>
    <t>247</t>
  </si>
  <si>
    <t>494</t>
  </si>
  <si>
    <t>(1,35+1,35+3,7)*0,2*1,05</t>
  </si>
  <si>
    <t>496</t>
  </si>
  <si>
    <t>(1,35+1,35+3,7)*0,5*1,05</t>
  </si>
  <si>
    <t>249</t>
  </si>
  <si>
    <t>498</t>
  </si>
  <si>
    <t>763.</t>
  </si>
  <si>
    <t>Konstrukce montované</t>
  </si>
  <si>
    <t>763164618</t>
  </si>
  <si>
    <t xml:space="preserve">Obklad konstrukcí sádrokartonovými deskami   včetně ochranných úhelníků     ve tvaru U     rozvinuté šíře do 0,6 m, opláštěný deskou     protipožární DF, tl.       2 x 15 mm</t>
  </si>
  <si>
    <t>500</t>
  </si>
  <si>
    <t>N2.12</t>
  </si>
  <si>
    <t>3,2</t>
  </si>
  <si>
    <t>251</t>
  </si>
  <si>
    <t>998763302</t>
  </si>
  <si>
    <t xml:space="preserve">Přesun hmot pro konstrukce montované z desek    sádrokartonových, sádrovláknitých, cementovláknitých nebo cementových     stanovený z hmotnosti přesunovaného materiálu     vodorovná dopravní vzdálenost do 50 m     v objektech výšky       přes 6 do 12 m</t>
  </si>
  <si>
    <t>502</t>
  </si>
  <si>
    <t>764216644.1</t>
  </si>
  <si>
    <t>504</t>
  </si>
  <si>
    <t>k2.5</t>
  </si>
  <si>
    <t>253</t>
  </si>
  <si>
    <t>506</t>
  </si>
  <si>
    <t>508</t>
  </si>
  <si>
    <t>T2.1</t>
  </si>
  <si>
    <t>255</t>
  </si>
  <si>
    <t>510</t>
  </si>
  <si>
    <t>512</t>
  </si>
  <si>
    <t>3,4+3,4+1,2+1,2</t>
  </si>
  <si>
    <t>257</t>
  </si>
  <si>
    <t>514</t>
  </si>
  <si>
    <t>X36.1</t>
  </si>
  <si>
    <t>N2.10 - vnitřní čistící rohož 600x400, provedení dle PD</t>
  </si>
  <si>
    <t>516</t>
  </si>
  <si>
    <t>259</t>
  </si>
  <si>
    <t>X39.1</t>
  </si>
  <si>
    <t>Z2.1 - vnější hliníková stěna, provedení dle PD</t>
  </si>
  <si>
    <t>518</t>
  </si>
  <si>
    <t>X39.2</t>
  </si>
  <si>
    <t>Z2.2 - vnější hliníková stěna, provedení dle PD</t>
  </si>
  <si>
    <t>520</t>
  </si>
  <si>
    <t>261</t>
  </si>
  <si>
    <t>X39.3</t>
  </si>
  <si>
    <t>Z2.3 - vnější hliníková stěna, provedení dle PD</t>
  </si>
  <si>
    <t>522</t>
  </si>
  <si>
    <t>X2</t>
  </si>
  <si>
    <t>Z2.4 - ocelový překlad, provedení dle PD</t>
  </si>
  <si>
    <t>524</t>
  </si>
  <si>
    <t>263</t>
  </si>
  <si>
    <t>526</t>
  </si>
  <si>
    <t>528</t>
  </si>
  <si>
    <t>265</t>
  </si>
  <si>
    <t>530</t>
  </si>
  <si>
    <t>532</t>
  </si>
  <si>
    <t>267</t>
  </si>
  <si>
    <t>534</t>
  </si>
  <si>
    <t>536</t>
  </si>
  <si>
    <t>269</t>
  </si>
  <si>
    <t>538</t>
  </si>
  <si>
    <t>540</t>
  </si>
  <si>
    <t>30,852*1,1</t>
  </si>
  <si>
    <t>271</t>
  </si>
  <si>
    <t>542</t>
  </si>
  <si>
    <t>(6,66+6,56+3,05+3,05)</t>
  </si>
  <si>
    <t>0,58</t>
  </si>
  <si>
    <t>544</t>
  </si>
  <si>
    <t>273</t>
  </si>
  <si>
    <t>546</t>
  </si>
  <si>
    <t>548</t>
  </si>
  <si>
    <t>275</t>
  </si>
  <si>
    <t>550</t>
  </si>
  <si>
    <t>SO 03</t>
  </si>
  <si>
    <t>Schodiště 3 - demolice</t>
  </si>
  <si>
    <t>552</t>
  </si>
  <si>
    <t>D3.11</t>
  </si>
  <si>
    <t>(3,4+1,5)*0,3*0,5</t>
  </si>
  <si>
    <t>277</t>
  </si>
  <si>
    <t>554</t>
  </si>
  <si>
    <t>556</t>
  </si>
  <si>
    <t>3,4*0,5</t>
  </si>
  <si>
    <t>2*0,5</t>
  </si>
  <si>
    <t>279</t>
  </si>
  <si>
    <t>558</t>
  </si>
  <si>
    <t>006.</t>
  </si>
  <si>
    <t>Úpravy povrchu</t>
  </si>
  <si>
    <t>X45</t>
  </si>
  <si>
    <t>Očištění stávajících schodů od nátěru, vyspravění 5% plochy pryskyřicí, nový nátěr</t>
  </si>
  <si>
    <t>560</t>
  </si>
  <si>
    <t>D3.18</t>
  </si>
  <si>
    <t>2,75*1</t>
  </si>
  <si>
    <t>1*2,6</t>
  </si>
  <si>
    <t>281</t>
  </si>
  <si>
    <t>562</t>
  </si>
  <si>
    <t>D3.8</t>
  </si>
  <si>
    <t>1,5*1,5</t>
  </si>
  <si>
    <t>1,5*1,8</t>
  </si>
  <si>
    <t>D3.21</t>
  </si>
  <si>
    <t>1,42*0,81*2</t>
  </si>
  <si>
    <t>968062455</t>
  </si>
  <si>
    <t xml:space="preserve">Vybourání dřevěných rámů oken s křídly, dveřních zárubní, vrat, stěn, ostění nebo obkladů    dveřních zárubní, plochy     do 2 m2</t>
  </si>
  <si>
    <t>564</t>
  </si>
  <si>
    <t>D3.1</t>
  </si>
  <si>
    <t>0,9*2,1</t>
  </si>
  <si>
    <t>283</t>
  </si>
  <si>
    <t>566</t>
  </si>
  <si>
    <t>D3.9</t>
  </si>
  <si>
    <t>1,5*0,3</t>
  </si>
  <si>
    <t>2*0,3</t>
  </si>
  <si>
    <t>D3.10</t>
  </si>
  <si>
    <t>2,93*0,3*0,15</t>
  </si>
  <si>
    <t>978013191</t>
  </si>
  <si>
    <t xml:space="preserve">Otlučení vápenných nebo vápenocementových omítek vnitřních ploch   stěn s vyškrabáním spar, s očištěním zdiva, v rozsahu     přes 50 do 100 %</t>
  </si>
  <si>
    <t>568</t>
  </si>
  <si>
    <t>D3.17</t>
  </si>
  <si>
    <t>7,48</t>
  </si>
  <si>
    <t>285</t>
  </si>
  <si>
    <t>978023411</t>
  </si>
  <si>
    <t xml:space="preserve">Vyškrabání cementové malty ze spár zdiva   cihelného     mimo komínového</t>
  </si>
  <si>
    <t>570</t>
  </si>
  <si>
    <t>572</t>
  </si>
  <si>
    <t>287</t>
  </si>
  <si>
    <t>X42</t>
  </si>
  <si>
    <t>Demontáž vypínače</t>
  </si>
  <si>
    <t>574</t>
  </si>
  <si>
    <t>D3.16</t>
  </si>
  <si>
    <t>X43</t>
  </si>
  <si>
    <t>Zkrácení vedení, nové umístění vypínače o 150 mm do schodiště</t>
  </si>
  <si>
    <t>576</t>
  </si>
  <si>
    <t>289</t>
  </si>
  <si>
    <t>X44</t>
  </si>
  <si>
    <t>Dodávka a mtž nového vypínače do venkovního prostředí</t>
  </si>
  <si>
    <t>578</t>
  </si>
  <si>
    <t>X47</t>
  </si>
  <si>
    <t>Zasekání kabelu pro vnější rozvaděč, včetně zapravení</t>
  </si>
  <si>
    <t>580</t>
  </si>
  <si>
    <t>D3.19</t>
  </si>
  <si>
    <t>291</t>
  </si>
  <si>
    <t>X41</t>
  </si>
  <si>
    <t>Demontáž čidla včetně 2,1 m vedení v liště. Následné zasekání kabelu pod omítku a zapravení</t>
  </si>
  <si>
    <t>582</t>
  </si>
  <si>
    <t>D3.15</t>
  </si>
  <si>
    <t>584</t>
  </si>
  <si>
    <t>4,756/2</t>
  </si>
  <si>
    <t>293</t>
  </si>
  <si>
    <t>586</t>
  </si>
  <si>
    <t>588</t>
  </si>
  <si>
    <t>295</t>
  </si>
  <si>
    <t>590</t>
  </si>
  <si>
    <t>4,679*16</t>
  </si>
  <si>
    <t>592</t>
  </si>
  <si>
    <t>297</t>
  </si>
  <si>
    <t>594</t>
  </si>
  <si>
    <t>D3.13</t>
  </si>
  <si>
    <t>596</t>
  </si>
  <si>
    <t>299</t>
  </si>
  <si>
    <t>598</t>
  </si>
  <si>
    <t>600</t>
  </si>
  <si>
    <t>2,9*1,5</t>
  </si>
  <si>
    <t>301</t>
  </si>
  <si>
    <t>602</t>
  </si>
  <si>
    <t>1,7*4</t>
  </si>
  <si>
    <t>2,9</t>
  </si>
  <si>
    <t>762134811</t>
  </si>
  <si>
    <t xml:space="preserve">Demontáž bednění svislých stěn a nadstřešních stěn    z fošen</t>
  </si>
  <si>
    <t>604</t>
  </si>
  <si>
    <t>D3.4</t>
  </si>
  <si>
    <t>1,8*0,3</t>
  </si>
  <si>
    <t>303</t>
  </si>
  <si>
    <t>762711810</t>
  </si>
  <si>
    <t xml:space="preserve">Demontáž prostorových vázaných konstrukcí z řeziva hraněného nebo polohraněného    průřezové plochy     do 120 cm2</t>
  </si>
  <si>
    <t>606</t>
  </si>
  <si>
    <t>1,5*2</t>
  </si>
  <si>
    <t>608</t>
  </si>
  <si>
    <t>305</t>
  </si>
  <si>
    <t>610</t>
  </si>
  <si>
    <t>1,39+2,835</t>
  </si>
  <si>
    <t>612</t>
  </si>
  <si>
    <t>D3.2</t>
  </si>
  <si>
    <t>307</t>
  </si>
  <si>
    <t>614</t>
  </si>
  <si>
    <t>D3.3</t>
  </si>
  <si>
    <t>616</t>
  </si>
  <si>
    <t>D3.20</t>
  </si>
  <si>
    <t>3,55</t>
  </si>
  <si>
    <t>1,42*2</t>
  </si>
  <si>
    <t>309</t>
  </si>
  <si>
    <t>766441821</t>
  </si>
  <si>
    <t xml:space="preserve">Demontáž parapetních desek dřevěných nebo plastových   šířky do 300 mm délky přes 1 m</t>
  </si>
  <si>
    <t>618</t>
  </si>
  <si>
    <t>SO 03.1</t>
  </si>
  <si>
    <t>Schodiště 3 - nové konstrukce</t>
  </si>
  <si>
    <t>0034</t>
  </si>
  <si>
    <t>Stěny a příčky</t>
  </si>
  <si>
    <t>340271021</t>
  </si>
  <si>
    <t xml:space="preserve">Zazdívka otvorů v příčkách nebo stěnách pórobetonovými tvárnicemi   plochy přes 0,025 m2 do 1 m2, objemová hmotnost 500 kg/m3, tloušťka příčky     100 mm</t>
  </si>
  <si>
    <t>620</t>
  </si>
  <si>
    <t>N3.12</t>
  </si>
  <si>
    <t>0,1*1,95*2</t>
  </si>
  <si>
    <t>0,95*0,1</t>
  </si>
  <si>
    <t>311</t>
  </si>
  <si>
    <t>X12</t>
  </si>
  <si>
    <t>N3.13 - speciální úprava nad kovovou zárubní (dobetonávka + protip. izolace), provedení dle PD</t>
  </si>
  <si>
    <t>622</t>
  </si>
  <si>
    <t>X13</t>
  </si>
  <si>
    <t>N3.14 - zazdívka otvoru sendvičovým zdivem , složeným z kamene a CP, provedení dle PD</t>
  </si>
  <si>
    <t>624</t>
  </si>
  <si>
    <t>0,72*0,45*0,81</t>
  </si>
  <si>
    <t>0,82*0,45*0,81</t>
  </si>
  <si>
    <t>313</t>
  </si>
  <si>
    <t>X46</t>
  </si>
  <si>
    <t>Dodávka a montáž protiskluzných pásek na okraje stupňů</t>
  </si>
  <si>
    <t>626</t>
  </si>
  <si>
    <t>612821002</t>
  </si>
  <si>
    <t xml:space="preserve">Sanační omítka vnitřních ploch   stěn     pro vlhké zdivo, prováděná     ručně       štuková</t>
  </si>
  <si>
    <t>628</t>
  </si>
  <si>
    <t>N3.3</t>
  </si>
  <si>
    <t>8.58</t>
  </si>
  <si>
    <t>315</t>
  </si>
  <si>
    <t>612325225</t>
  </si>
  <si>
    <t xml:space="preserve">Vápenocementová omítka jednotlivých malých ploch   štuková     na stěnách, plochy jednotlivě       přes 1,0 do 4 m2</t>
  </si>
  <si>
    <t>630</t>
  </si>
  <si>
    <t>Oprava po zazdívkách</t>
  </si>
  <si>
    <t>632</t>
  </si>
  <si>
    <t>N3.7</t>
  </si>
  <si>
    <t>(2,8+1,45)*0,75</t>
  </si>
  <si>
    <t>N3.11</t>
  </si>
  <si>
    <t>2,8*0,15</t>
  </si>
  <si>
    <t>0,2*0,85</t>
  </si>
  <si>
    <t>317</t>
  </si>
  <si>
    <t>634</t>
  </si>
  <si>
    <t>636</t>
  </si>
  <si>
    <t>319</t>
  </si>
  <si>
    <t>638</t>
  </si>
  <si>
    <t>(2,8+1,45)*0,75*2</t>
  </si>
  <si>
    <t>640</t>
  </si>
  <si>
    <t>321</t>
  </si>
  <si>
    <t>642</t>
  </si>
  <si>
    <t>2,8*0,15*5</t>
  </si>
  <si>
    <t>0,2*0,85*5</t>
  </si>
  <si>
    <t>644</t>
  </si>
  <si>
    <t>2,835*1</t>
  </si>
  <si>
    <t>323</t>
  </si>
  <si>
    <t>646</t>
  </si>
  <si>
    <t>648</t>
  </si>
  <si>
    <t>325</t>
  </si>
  <si>
    <t>650</t>
  </si>
  <si>
    <t>652</t>
  </si>
  <si>
    <t>327</t>
  </si>
  <si>
    <t>654</t>
  </si>
  <si>
    <t>(2,8+1,45)*0,0004*1,05</t>
  </si>
  <si>
    <t>656</t>
  </si>
  <si>
    <t>329</t>
  </si>
  <si>
    <t>658</t>
  </si>
  <si>
    <t>(2,8+1,45)*0,75*1,1</t>
  </si>
  <si>
    <t>660</t>
  </si>
  <si>
    <t>331</t>
  </si>
  <si>
    <t>662</t>
  </si>
  <si>
    <t>664</t>
  </si>
  <si>
    <t>4,25*0,5</t>
  </si>
  <si>
    <t>4,25*0,2</t>
  </si>
  <si>
    <t>333</t>
  </si>
  <si>
    <t>666</t>
  </si>
  <si>
    <t>4,25*0,2*1,05</t>
  </si>
  <si>
    <t>668</t>
  </si>
  <si>
    <t>4,25*0,5*1,05</t>
  </si>
  <si>
    <t>335</t>
  </si>
  <si>
    <t>670</t>
  </si>
  <si>
    <t>764518402.2</t>
  </si>
  <si>
    <t>672</t>
  </si>
  <si>
    <t>337</t>
  </si>
  <si>
    <t>X37.1</t>
  </si>
  <si>
    <t>K3.6 - krycí profil napojení Al kce na stěnu, před lakovaná ocel, pozink RŠ 125 mm</t>
  </si>
  <si>
    <t>674</t>
  </si>
  <si>
    <t>764216643</t>
  </si>
  <si>
    <t xml:space="preserve">Oplechování parapetů z pozinkovaného plechu s povrchovou úpravou   rovných     celoplošně lepené, bez rohů       rš 250 mm</t>
  </si>
  <si>
    <t>676</t>
  </si>
  <si>
    <t>K3.7</t>
  </si>
  <si>
    <t>K3.8, K3.9</t>
  </si>
  <si>
    <t>0,75*2</t>
  </si>
  <si>
    <t>339</t>
  </si>
  <si>
    <t>678</t>
  </si>
  <si>
    <t>X40.1</t>
  </si>
  <si>
    <t>Z3.1 - vnější hliníková stěna + zastřešení, provedení dle PD</t>
  </si>
  <si>
    <t>680</t>
  </si>
  <si>
    <t>341</t>
  </si>
  <si>
    <t>X10</t>
  </si>
  <si>
    <t>Z3.2 - ocelové atypické požární vnější zateplené dveře, provedení dle PD</t>
  </si>
  <si>
    <t>682</t>
  </si>
  <si>
    <t>X14</t>
  </si>
  <si>
    <t>Z3.3 - atypické ocelové okno, pevně zasklené, provedení dle PD</t>
  </si>
  <si>
    <t>684</t>
  </si>
  <si>
    <t>343</t>
  </si>
  <si>
    <t>X15</t>
  </si>
  <si>
    <t>Z3.4 - protidešťová žaluzie 600x600 mm, provedení dle PD</t>
  </si>
  <si>
    <t>686</t>
  </si>
  <si>
    <t>688</t>
  </si>
  <si>
    <t>781.</t>
  </si>
  <si>
    <t>Obklady</t>
  </si>
  <si>
    <t>345</t>
  </si>
  <si>
    <t>781111011</t>
  </si>
  <si>
    <t>Ometení (oprášení) stěny při přípravě podkladu</t>
  </si>
  <si>
    <t>690</t>
  </si>
  <si>
    <t>N3.15</t>
  </si>
  <si>
    <t>0,7*0,2</t>
  </si>
  <si>
    <t>0,6*0,4</t>
  </si>
  <si>
    <t>781121011</t>
  </si>
  <si>
    <t>Nátěr penetrační na stěnu</t>
  </si>
  <si>
    <t>692</t>
  </si>
  <si>
    <t>347</t>
  </si>
  <si>
    <t>781473112</t>
  </si>
  <si>
    <t>Montáž obkladů vnitřních keramických hladkých přes 9 do 12 ks/m2 lepených standardním lepidlem</t>
  </si>
  <si>
    <t>694</t>
  </si>
  <si>
    <t>59761026.1</t>
  </si>
  <si>
    <t>obklad keramický 300x300x9, Granit</t>
  </si>
  <si>
    <t>696</t>
  </si>
  <si>
    <t>0,38*1,1</t>
  </si>
  <si>
    <t>349</t>
  </si>
  <si>
    <t>998781102</t>
  </si>
  <si>
    <t xml:space="preserve">Přesun hmot pro obklady keramické    stanovený z hmotnosti přesunovaného materiálu     vodorovná dopravní vzdálenost do 50 m     v objektech výšky       přes 6 do 12 m</t>
  </si>
  <si>
    <t>698</t>
  </si>
  <si>
    <t>700</t>
  </si>
  <si>
    <t>351</t>
  </si>
  <si>
    <t>702</t>
  </si>
  <si>
    <t>2,835*1,1</t>
  </si>
  <si>
    <t>704</t>
  </si>
  <si>
    <t>N3.4</t>
  </si>
  <si>
    <t>Oprava zazdívky</t>
  </si>
  <si>
    <t>353</t>
  </si>
  <si>
    <t>706</t>
  </si>
  <si>
    <t>708</t>
  </si>
  <si>
    <t>VRN</t>
  </si>
  <si>
    <t>Vedlejší rozpočtové náklady</t>
  </si>
  <si>
    <t>V01.</t>
  </si>
  <si>
    <t>Průzkumné, geodetické a projektové práce</t>
  </si>
  <si>
    <t>355</t>
  </si>
  <si>
    <t>013254000</t>
  </si>
  <si>
    <t>Dokumentace skutečného provedení stavby</t>
  </si>
  <si>
    <t>710</t>
  </si>
  <si>
    <t>X11</t>
  </si>
  <si>
    <t>Vytýčení vedení stávajících ing. sítí</t>
  </si>
  <si>
    <t>712</t>
  </si>
  <si>
    <t>Před zahájením prací zhotovitel provede detekci podzemních vedení v celém rozsahu předpokládané realizace zemních prací, ke zjištění případných</t>
  </si>
  <si>
    <t xml:space="preserve">neidentifikovaných podzemních sítí a rozvodů, tedy i v těch místech, kde nejsou dle projektu zakresleny žádné podzemní sítě a vedení ! </t>
  </si>
  <si>
    <t>Detekce bude provedena lokátory podzemních sítí a bude zaměřena na lokalizaci kovových i nekovových potrubí. Při zastižení případných podzemních</t>
  </si>
  <si>
    <t>rozvodů bude provedeno jejich polohové a výškové určení ručně kopanými sondami</t>
  </si>
  <si>
    <t>357</t>
  </si>
  <si>
    <t>X16</t>
  </si>
  <si>
    <t>Zpracování plánu BOZP</t>
  </si>
  <si>
    <t>714</t>
  </si>
  <si>
    <t>V03.</t>
  </si>
  <si>
    <t>Zařízení staveniště</t>
  </si>
  <si>
    <t>030001000</t>
  </si>
  <si>
    <t>716</t>
  </si>
  <si>
    <t>359</t>
  </si>
  <si>
    <t>034002000</t>
  </si>
  <si>
    <t>Zabezpečení staveniště</t>
  </si>
  <si>
    <t>718</t>
  </si>
  <si>
    <t>039002000</t>
  </si>
  <si>
    <t>Zrušení zařízení staveniště</t>
  </si>
  <si>
    <t>720</t>
  </si>
  <si>
    <t>361</t>
  </si>
  <si>
    <t>X17</t>
  </si>
  <si>
    <t>Mobilní WC po dobu výstavby</t>
  </si>
  <si>
    <t>722</t>
  </si>
  <si>
    <t>V04.</t>
  </si>
  <si>
    <t>Inženýrská činnost</t>
  </si>
  <si>
    <t>045303000</t>
  </si>
  <si>
    <t>Koordinační činnost, provádění prací za provozu každý den úklid schodišť, staveniště upravit tak, aby byla po celou dobu realizace umožněna evakuace</t>
  </si>
  <si>
    <t>724</t>
  </si>
  <si>
    <t>363</t>
  </si>
  <si>
    <t>X284</t>
  </si>
  <si>
    <t>Dokladová část k předání díla</t>
  </si>
  <si>
    <t>726</t>
  </si>
  <si>
    <t>041403000.1</t>
  </si>
  <si>
    <t xml:space="preserve">Splnění požadavků  BOZP na staveništi</t>
  </si>
  <si>
    <t>728</t>
  </si>
  <si>
    <t>365</t>
  </si>
  <si>
    <t>043002000.1</t>
  </si>
  <si>
    <t>Revize elektroinstalace</t>
  </si>
  <si>
    <t>730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</si>
</sst>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Dětský domov Jemnice - rekonstrukce schodišť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21. 10. 2021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14</v>
      </c>
      <c r="BU94" s="118" t="s">
        <v>73</v>
      </c>
      <c r="BV94" s="117" t="s">
        <v>74</v>
      </c>
      <c r="BW94" s="117" t="s">
        <v>5</v>
      </c>
      <c r="BX94" s="117" t="s">
        <v>75</v>
      </c>
      <c r="CL94" s="117" t="s">
        <v>1</v>
      </c>
    </row>
    <row r="95" s="7" customFormat="1" ht="16.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 - Stavba'!J30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'S - Stavba'!P217</f>
        <v>0</v>
      </c>
      <c r="AV95" s="128">
        <f>'S - Stavba'!J33</f>
        <v>0</v>
      </c>
      <c r="AW95" s="128">
        <f>'S - Stavba'!J34</f>
        <v>0</v>
      </c>
      <c r="AX95" s="128">
        <f>'S - Stavba'!J35</f>
        <v>0</v>
      </c>
      <c r="AY95" s="128">
        <f>'S - Stavba'!J36</f>
        <v>0</v>
      </c>
      <c r="AZ95" s="128">
        <f>'S - Stavba'!F33</f>
        <v>0</v>
      </c>
      <c r="BA95" s="128">
        <f>'S - Stavba'!F34</f>
        <v>0</v>
      </c>
      <c r="BB95" s="128">
        <f>'S - Stavba'!F35</f>
        <v>0</v>
      </c>
      <c r="BC95" s="128">
        <f>'S - Stavba'!F36</f>
        <v>0</v>
      </c>
      <c r="BD95" s="130">
        <f>'S - Stavba'!F37</f>
        <v>0</v>
      </c>
      <c r="BE95" s="7"/>
      <c r="BT95" s="131" t="s">
        <v>80</v>
      </c>
      <c r="BV95" s="131" t="s">
        <v>74</v>
      </c>
      <c r="BW95" s="131" t="s">
        <v>81</v>
      </c>
      <c r="BX95" s="131" t="s">
        <v>5</v>
      </c>
      <c r="CL95" s="131" t="s">
        <v>1</v>
      </c>
      <c r="CM95" s="131" t="s">
        <v>80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hGOyb0QNidlxaO90J58taMvK3dQuqCi0i6U9EnZ6oEtVhBarBY66FwpHQ5Cq6Fop9SCNH062/25WcVFGTvoHJA==" hashValue="E6Fs4mpMQaUz3l3DSqaCEBpEkB2/0GrR7omDXEPU1FykYVyfV/R2KGiz7whrIsidoV8mgm5+G9GT9VaUZbzjZA==" algorithmName="SHA-512" password="80EB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 - Stavb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80</v>
      </c>
    </row>
    <row r="4" s="1" customFormat="1" ht="24.96" customHeight="1">
      <c r="B4" s="20"/>
      <c r="D4" s="134" t="s">
        <v>82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Dětský domov Jemnice - rekonstrukce schodišť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21. 10. 2021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ROUND(J217,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ROUND((SUM(BE217:BE1609)),  2)</f>
        <v>0</v>
      </c>
      <c r="G33" s="38"/>
      <c r="H33" s="38"/>
      <c r="I33" s="151">
        <v>0.20999999999999999</v>
      </c>
      <c r="J33" s="150">
        <f>ROUND(((SUM(BE217:BE1609))*I33),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ROUND((SUM(BF217:BF1609)),  2)</f>
        <v>0</v>
      </c>
      <c r="G34" s="38"/>
      <c r="H34" s="38"/>
      <c r="I34" s="151">
        <v>0.14999999999999999</v>
      </c>
      <c r="J34" s="150">
        <f>ROUND(((SUM(BF217:BF1609))*I34),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ROUND((SUM(BG217:BG1609)),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ROUND((SUM(BH217:BH1609)),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ROUND((SUM(BI217:BI1609)),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Dětský domov Jemnice - rekonstrukce schodišť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 - Stavba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86</v>
      </c>
      <c r="D94" s="172"/>
      <c r="E94" s="172"/>
      <c r="F94" s="172"/>
      <c r="G94" s="172"/>
      <c r="H94" s="172"/>
      <c r="I94" s="172"/>
      <c r="J94" s="173" t="s">
        <v>87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88</v>
      </c>
      <c r="D96" s="40"/>
      <c r="E96" s="40"/>
      <c r="F96" s="40"/>
      <c r="G96" s="40"/>
      <c r="H96" s="40"/>
      <c r="I96" s="40"/>
      <c r="J96" s="110">
        <f>J217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89</v>
      </c>
    </row>
    <row r="97" s="9" customFormat="1" ht="24.96" customHeight="1">
      <c r="A97" s="9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J218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91</v>
      </c>
      <c r="E98" s="184"/>
      <c r="F98" s="184"/>
      <c r="G98" s="184"/>
      <c r="H98" s="184"/>
      <c r="I98" s="184"/>
      <c r="J98" s="185">
        <f>J219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92</v>
      </c>
      <c r="E99" s="184"/>
      <c r="F99" s="184"/>
      <c r="G99" s="184"/>
      <c r="H99" s="184"/>
      <c r="I99" s="184"/>
      <c r="J99" s="185">
        <f>J228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93</v>
      </c>
      <c r="E100" s="184"/>
      <c r="F100" s="184"/>
      <c r="G100" s="184"/>
      <c r="H100" s="184"/>
      <c r="I100" s="184"/>
      <c r="J100" s="185">
        <f>J237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94</v>
      </c>
      <c r="E101" s="184"/>
      <c r="F101" s="184"/>
      <c r="G101" s="184"/>
      <c r="H101" s="184"/>
      <c r="I101" s="184"/>
      <c r="J101" s="185">
        <f>J269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95</v>
      </c>
      <c r="E102" s="184"/>
      <c r="F102" s="184"/>
      <c r="G102" s="184"/>
      <c r="H102" s="184"/>
      <c r="I102" s="184"/>
      <c r="J102" s="185">
        <f>J283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96</v>
      </c>
      <c r="E103" s="184"/>
      <c r="F103" s="184"/>
      <c r="G103" s="184"/>
      <c r="H103" s="184"/>
      <c r="I103" s="184"/>
      <c r="J103" s="185">
        <f>J308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97</v>
      </c>
      <c r="E104" s="184"/>
      <c r="F104" s="184"/>
      <c r="G104" s="184"/>
      <c r="H104" s="184"/>
      <c r="I104" s="184"/>
      <c r="J104" s="185">
        <f>J310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98</v>
      </c>
      <c r="E105" s="184"/>
      <c r="F105" s="184"/>
      <c r="G105" s="184"/>
      <c r="H105" s="184"/>
      <c r="I105" s="184"/>
      <c r="J105" s="185">
        <f>J321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99</v>
      </c>
      <c r="E106" s="184"/>
      <c r="F106" s="184"/>
      <c r="G106" s="184"/>
      <c r="H106" s="184"/>
      <c r="I106" s="184"/>
      <c r="J106" s="185">
        <f>J331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100</v>
      </c>
      <c r="E107" s="184"/>
      <c r="F107" s="184"/>
      <c r="G107" s="184"/>
      <c r="H107" s="184"/>
      <c r="I107" s="184"/>
      <c r="J107" s="185">
        <f>J341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101</v>
      </c>
      <c r="E108" s="184"/>
      <c r="F108" s="184"/>
      <c r="G108" s="184"/>
      <c r="H108" s="184"/>
      <c r="I108" s="184"/>
      <c r="J108" s="185">
        <f>J363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102</v>
      </c>
      <c r="E109" s="184"/>
      <c r="F109" s="184"/>
      <c r="G109" s="184"/>
      <c r="H109" s="184"/>
      <c r="I109" s="184"/>
      <c r="J109" s="185">
        <f>J388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5"/>
      <c r="C110" s="176"/>
      <c r="D110" s="177" t="s">
        <v>103</v>
      </c>
      <c r="E110" s="178"/>
      <c r="F110" s="178"/>
      <c r="G110" s="178"/>
      <c r="H110" s="178"/>
      <c r="I110" s="178"/>
      <c r="J110" s="179">
        <f>J397</f>
        <v>0</v>
      </c>
      <c r="K110" s="176"/>
      <c r="L110" s="18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1"/>
      <c r="C111" s="182"/>
      <c r="D111" s="183" t="s">
        <v>104</v>
      </c>
      <c r="E111" s="184"/>
      <c r="F111" s="184"/>
      <c r="G111" s="184"/>
      <c r="H111" s="184"/>
      <c r="I111" s="184"/>
      <c r="J111" s="185">
        <f>J398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105</v>
      </c>
      <c r="E112" s="184"/>
      <c r="F112" s="184"/>
      <c r="G112" s="184"/>
      <c r="H112" s="184"/>
      <c r="I112" s="184"/>
      <c r="J112" s="185">
        <f>J403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106</v>
      </c>
      <c r="E113" s="184"/>
      <c r="F113" s="184"/>
      <c r="G113" s="184"/>
      <c r="H113" s="184"/>
      <c r="I113" s="184"/>
      <c r="J113" s="185">
        <f>J417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107</v>
      </c>
      <c r="E114" s="184"/>
      <c r="F114" s="184"/>
      <c r="G114" s="184"/>
      <c r="H114" s="184"/>
      <c r="I114" s="184"/>
      <c r="J114" s="185">
        <f>J422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108</v>
      </c>
      <c r="E115" s="184"/>
      <c r="F115" s="184"/>
      <c r="G115" s="184"/>
      <c r="H115" s="184"/>
      <c r="I115" s="184"/>
      <c r="J115" s="185">
        <f>J430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109</v>
      </c>
      <c r="E116" s="184"/>
      <c r="F116" s="184"/>
      <c r="G116" s="184"/>
      <c r="H116" s="184"/>
      <c r="I116" s="184"/>
      <c r="J116" s="185">
        <f>J440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110</v>
      </c>
      <c r="E117" s="184"/>
      <c r="F117" s="184"/>
      <c r="G117" s="184"/>
      <c r="H117" s="184"/>
      <c r="I117" s="184"/>
      <c r="J117" s="185">
        <f>J520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111</v>
      </c>
      <c r="E118" s="184"/>
      <c r="F118" s="184"/>
      <c r="G118" s="184"/>
      <c r="H118" s="184"/>
      <c r="I118" s="184"/>
      <c r="J118" s="185">
        <f>J541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112</v>
      </c>
      <c r="E119" s="184"/>
      <c r="F119" s="184"/>
      <c r="G119" s="184"/>
      <c r="H119" s="184"/>
      <c r="I119" s="184"/>
      <c r="J119" s="185">
        <f>J558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113</v>
      </c>
      <c r="E120" s="184"/>
      <c r="F120" s="184"/>
      <c r="G120" s="184"/>
      <c r="H120" s="184"/>
      <c r="I120" s="184"/>
      <c r="J120" s="185">
        <f>J563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96</v>
      </c>
      <c r="E121" s="184"/>
      <c r="F121" s="184"/>
      <c r="G121" s="184"/>
      <c r="H121" s="184"/>
      <c r="I121" s="184"/>
      <c r="J121" s="185">
        <f>J570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114</v>
      </c>
      <c r="E122" s="184"/>
      <c r="F122" s="184"/>
      <c r="G122" s="184"/>
      <c r="H122" s="184"/>
      <c r="I122" s="184"/>
      <c r="J122" s="185">
        <f>J572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115</v>
      </c>
      <c r="E123" s="184"/>
      <c r="F123" s="184"/>
      <c r="G123" s="184"/>
      <c r="H123" s="184"/>
      <c r="I123" s="184"/>
      <c r="J123" s="185">
        <f>J574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116</v>
      </c>
      <c r="E124" s="184"/>
      <c r="F124" s="184"/>
      <c r="G124" s="184"/>
      <c r="H124" s="184"/>
      <c r="I124" s="184"/>
      <c r="J124" s="185">
        <f>J618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117</v>
      </c>
      <c r="E125" s="184"/>
      <c r="F125" s="184"/>
      <c r="G125" s="184"/>
      <c r="H125" s="184"/>
      <c r="I125" s="184"/>
      <c r="J125" s="185">
        <f>J658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99</v>
      </c>
      <c r="E126" s="184"/>
      <c r="F126" s="184"/>
      <c r="G126" s="184"/>
      <c r="H126" s="184"/>
      <c r="I126" s="184"/>
      <c r="J126" s="185">
        <f>J696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1"/>
      <c r="C127" s="182"/>
      <c r="D127" s="183" t="s">
        <v>100</v>
      </c>
      <c r="E127" s="184"/>
      <c r="F127" s="184"/>
      <c r="G127" s="184"/>
      <c r="H127" s="184"/>
      <c r="I127" s="184"/>
      <c r="J127" s="185">
        <f>J702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1"/>
      <c r="C128" s="182"/>
      <c r="D128" s="183" t="s">
        <v>101</v>
      </c>
      <c r="E128" s="184"/>
      <c r="F128" s="184"/>
      <c r="G128" s="184"/>
      <c r="H128" s="184"/>
      <c r="I128" s="184"/>
      <c r="J128" s="185">
        <f>J712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1"/>
      <c r="C129" s="182"/>
      <c r="D129" s="183" t="s">
        <v>118</v>
      </c>
      <c r="E129" s="184"/>
      <c r="F129" s="184"/>
      <c r="G129" s="184"/>
      <c r="H129" s="184"/>
      <c r="I129" s="184"/>
      <c r="J129" s="185">
        <f>J726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1"/>
      <c r="C130" s="182"/>
      <c r="D130" s="183" t="s">
        <v>119</v>
      </c>
      <c r="E130" s="184"/>
      <c r="F130" s="184"/>
      <c r="G130" s="184"/>
      <c r="H130" s="184"/>
      <c r="I130" s="184"/>
      <c r="J130" s="185">
        <f>J731</f>
        <v>0</v>
      </c>
      <c r="K130" s="182"/>
      <c r="L130" s="18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1"/>
      <c r="C131" s="182"/>
      <c r="D131" s="183" t="s">
        <v>102</v>
      </c>
      <c r="E131" s="184"/>
      <c r="F131" s="184"/>
      <c r="G131" s="184"/>
      <c r="H131" s="184"/>
      <c r="I131" s="184"/>
      <c r="J131" s="185">
        <f>J748</f>
        <v>0</v>
      </c>
      <c r="K131" s="182"/>
      <c r="L131" s="186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9" customFormat="1" ht="24.96" customHeight="1">
      <c r="A132" s="9"/>
      <c r="B132" s="175"/>
      <c r="C132" s="176"/>
      <c r="D132" s="177" t="s">
        <v>120</v>
      </c>
      <c r="E132" s="178"/>
      <c r="F132" s="178"/>
      <c r="G132" s="178"/>
      <c r="H132" s="178"/>
      <c r="I132" s="178"/>
      <c r="J132" s="179">
        <f>J785</f>
        <v>0</v>
      </c>
      <c r="K132" s="176"/>
      <c r="L132" s="180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="10" customFormat="1" ht="19.92" customHeight="1">
      <c r="A133" s="10"/>
      <c r="B133" s="181"/>
      <c r="C133" s="182"/>
      <c r="D133" s="183" t="s">
        <v>91</v>
      </c>
      <c r="E133" s="184"/>
      <c r="F133" s="184"/>
      <c r="G133" s="184"/>
      <c r="H133" s="184"/>
      <c r="I133" s="184"/>
      <c r="J133" s="185">
        <f>J786</f>
        <v>0</v>
      </c>
      <c r="K133" s="182"/>
      <c r="L133" s="186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81"/>
      <c r="C134" s="182"/>
      <c r="D134" s="183" t="s">
        <v>92</v>
      </c>
      <c r="E134" s="184"/>
      <c r="F134" s="184"/>
      <c r="G134" s="184"/>
      <c r="H134" s="184"/>
      <c r="I134" s="184"/>
      <c r="J134" s="185">
        <f>J795</f>
        <v>0</v>
      </c>
      <c r="K134" s="182"/>
      <c r="L134" s="186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81"/>
      <c r="C135" s="182"/>
      <c r="D135" s="183" t="s">
        <v>93</v>
      </c>
      <c r="E135" s="184"/>
      <c r="F135" s="184"/>
      <c r="G135" s="184"/>
      <c r="H135" s="184"/>
      <c r="I135" s="184"/>
      <c r="J135" s="185">
        <f>J804</f>
        <v>0</v>
      </c>
      <c r="K135" s="182"/>
      <c r="L135" s="186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81"/>
      <c r="C136" s="182"/>
      <c r="D136" s="183" t="s">
        <v>94</v>
      </c>
      <c r="E136" s="184"/>
      <c r="F136" s="184"/>
      <c r="G136" s="184"/>
      <c r="H136" s="184"/>
      <c r="I136" s="184"/>
      <c r="J136" s="185">
        <f>J836</f>
        <v>0</v>
      </c>
      <c r="K136" s="182"/>
      <c r="L136" s="186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9.92" customHeight="1">
      <c r="A137" s="10"/>
      <c r="B137" s="181"/>
      <c r="C137" s="182"/>
      <c r="D137" s="183" t="s">
        <v>95</v>
      </c>
      <c r="E137" s="184"/>
      <c r="F137" s="184"/>
      <c r="G137" s="184"/>
      <c r="H137" s="184"/>
      <c r="I137" s="184"/>
      <c r="J137" s="185">
        <f>J849</f>
        <v>0</v>
      </c>
      <c r="K137" s="182"/>
      <c r="L137" s="186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9.92" customHeight="1">
      <c r="A138" s="10"/>
      <c r="B138" s="181"/>
      <c r="C138" s="182"/>
      <c r="D138" s="183" t="s">
        <v>96</v>
      </c>
      <c r="E138" s="184"/>
      <c r="F138" s="184"/>
      <c r="G138" s="184"/>
      <c r="H138" s="184"/>
      <c r="I138" s="184"/>
      <c r="J138" s="185">
        <f>J874</f>
        <v>0</v>
      </c>
      <c r="K138" s="182"/>
      <c r="L138" s="186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81"/>
      <c r="C139" s="182"/>
      <c r="D139" s="183" t="s">
        <v>97</v>
      </c>
      <c r="E139" s="184"/>
      <c r="F139" s="184"/>
      <c r="G139" s="184"/>
      <c r="H139" s="184"/>
      <c r="I139" s="184"/>
      <c r="J139" s="185">
        <f>J879</f>
        <v>0</v>
      </c>
      <c r="K139" s="182"/>
      <c r="L139" s="186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81"/>
      <c r="C140" s="182"/>
      <c r="D140" s="183" t="s">
        <v>99</v>
      </c>
      <c r="E140" s="184"/>
      <c r="F140" s="184"/>
      <c r="G140" s="184"/>
      <c r="H140" s="184"/>
      <c r="I140" s="184"/>
      <c r="J140" s="185">
        <f>J890</f>
        <v>0</v>
      </c>
      <c r="K140" s="182"/>
      <c r="L140" s="186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9.92" customHeight="1">
      <c r="A141" s="10"/>
      <c r="B141" s="181"/>
      <c r="C141" s="182"/>
      <c r="D141" s="183" t="s">
        <v>100</v>
      </c>
      <c r="E141" s="184"/>
      <c r="F141" s="184"/>
      <c r="G141" s="184"/>
      <c r="H141" s="184"/>
      <c r="I141" s="184"/>
      <c r="J141" s="185">
        <f>J895</f>
        <v>0</v>
      </c>
      <c r="K141" s="182"/>
      <c r="L141" s="186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9.92" customHeight="1">
      <c r="A142" s="10"/>
      <c r="B142" s="181"/>
      <c r="C142" s="182"/>
      <c r="D142" s="183" t="s">
        <v>101</v>
      </c>
      <c r="E142" s="184"/>
      <c r="F142" s="184"/>
      <c r="G142" s="184"/>
      <c r="H142" s="184"/>
      <c r="I142" s="184"/>
      <c r="J142" s="185">
        <f>J902</f>
        <v>0</v>
      </c>
      <c r="K142" s="182"/>
      <c r="L142" s="186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10" customFormat="1" ht="19.92" customHeight="1">
      <c r="A143" s="10"/>
      <c r="B143" s="181"/>
      <c r="C143" s="182"/>
      <c r="D143" s="183" t="s">
        <v>102</v>
      </c>
      <c r="E143" s="184"/>
      <c r="F143" s="184"/>
      <c r="G143" s="184"/>
      <c r="H143" s="184"/>
      <c r="I143" s="184"/>
      <c r="J143" s="185">
        <f>J911</f>
        <v>0</v>
      </c>
      <c r="K143" s="182"/>
      <c r="L143" s="186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="9" customFormat="1" ht="24.96" customHeight="1">
      <c r="A144" s="9"/>
      <c r="B144" s="175"/>
      <c r="C144" s="176"/>
      <c r="D144" s="177" t="s">
        <v>121</v>
      </c>
      <c r="E144" s="178"/>
      <c r="F144" s="178"/>
      <c r="G144" s="178"/>
      <c r="H144" s="178"/>
      <c r="I144" s="178"/>
      <c r="J144" s="179">
        <f>J917</f>
        <v>0</v>
      </c>
      <c r="K144" s="176"/>
      <c r="L144" s="180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</row>
    <row r="145" s="10" customFormat="1" ht="19.92" customHeight="1">
      <c r="A145" s="10"/>
      <c r="B145" s="181"/>
      <c r="C145" s="182"/>
      <c r="D145" s="183" t="s">
        <v>104</v>
      </c>
      <c r="E145" s="184"/>
      <c r="F145" s="184"/>
      <c r="G145" s="184"/>
      <c r="H145" s="184"/>
      <c r="I145" s="184"/>
      <c r="J145" s="185">
        <f>J918</f>
        <v>0</v>
      </c>
      <c r="K145" s="182"/>
      <c r="L145" s="186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19.92" customHeight="1">
      <c r="A146" s="10"/>
      <c r="B146" s="181"/>
      <c r="C146" s="182"/>
      <c r="D146" s="183" t="s">
        <v>105</v>
      </c>
      <c r="E146" s="184"/>
      <c r="F146" s="184"/>
      <c r="G146" s="184"/>
      <c r="H146" s="184"/>
      <c r="I146" s="184"/>
      <c r="J146" s="185">
        <f>J923</f>
        <v>0</v>
      </c>
      <c r="K146" s="182"/>
      <c r="L146" s="186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10" customFormat="1" ht="19.92" customHeight="1">
      <c r="A147" s="10"/>
      <c r="B147" s="181"/>
      <c r="C147" s="182"/>
      <c r="D147" s="183" t="s">
        <v>106</v>
      </c>
      <c r="E147" s="184"/>
      <c r="F147" s="184"/>
      <c r="G147" s="184"/>
      <c r="H147" s="184"/>
      <c r="I147" s="184"/>
      <c r="J147" s="185">
        <f>J937</f>
        <v>0</v>
      </c>
      <c r="K147" s="182"/>
      <c r="L147" s="186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="10" customFormat="1" ht="19.92" customHeight="1">
      <c r="A148" s="10"/>
      <c r="B148" s="181"/>
      <c r="C148" s="182"/>
      <c r="D148" s="183" t="s">
        <v>107</v>
      </c>
      <c r="E148" s="184"/>
      <c r="F148" s="184"/>
      <c r="G148" s="184"/>
      <c r="H148" s="184"/>
      <c r="I148" s="184"/>
      <c r="J148" s="185">
        <f>J942</f>
        <v>0</v>
      </c>
      <c r="K148" s="182"/>
      <c r="L148" s="186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9.92" customHeight="1">
      <c r="A149" s="10"/>
      <c r="B149" s="181"/>
      <c r="C149" s="182"/>
      <c r="D149" s="183" t="s">
        <v>108</v>
      </c>
      <c r="E149" s="184"/>
      <c r="F149" s="184"/>
      <c r="G149" s="184"/>
      <c r="H149" s="184"/>
      <c r="I149" s="184"/>
      <c r="J149" s="185">
        <f>J950</f>
        <v>0</v>
      </c>
      <c r="K149" s="182"/>
      <c r="L149" s="186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10" customFormat="1" ht="19.92" customHeight="1">
      <c r="A150" s="10"/>
      <c r="B150" s="181"/>
      <c r="C150" s="182"/>
      <c r="D150" s="183" t="s">
        <v>109</v>
      </c>
      <c r="E150" s="184"/>
      <c r="F150" s="184"/>
      <c r="G150" s="184"/>
      <c r="H150" s="184"/>
      <c r="I150" s="184"/>
      <c r="J150" s="185">
        <f>J959</f>
        <v>0</v>
      </c>
      <c r="K150" s="182"/>
      <c r="L150" s="186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10" customFormat="1" ht="19.92" customHeight="1">
      <c r="A151" s="10"/>
      <c r="B151" s="181"/>
      <c r="C151" s="182"/>
      <c r="D151" s="183" t="s">
        <v>110</v>
      </c>
      <c r="E151" s="184"/>
      <c r="F151" s="184"/>
      <c r="G151" s="184"/>
      <c r="H151" s="184"/>
      <c r="I151" s="184"/>
      <c r="J151" s="185">
        <f>J1067</f>
        <v>0</v>
      </c>
      <c r="K151" s="182"/>
      <c r="L151" s="186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="10" customFormat="1" ht="19.92" customHeight="1">
      <c r="A152" s="10"/>
      <c r="B152" s="181"/>
      <c r="C152" s="182"/>
      <c r="D152" s="183" t="s">
        <v>111</v>
      </c>
      <c r="E152" s="184"/>
      <c r="F152" s="184"/>
      <c r="G152" s="184"/>
      <c r="H152" s="184"/>
      <c r="I152" s="184"/>
      <c r="J152" s="185">
        <f>J1090</f>
        <v>0</v>
      </c>
      <c r="K152" s="182"/>
      <c r="L152" s="186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="10" customFormat="1" ht="19.92" customHeight="1">
      <c r="A153" s="10"/>
      <c r="B153" s="181"/>
      <c r="C153" s="182"/>
      <c r="D153" s="183" t="s">
        <v>112</v>
      </c>
      <c r="E153" s="184"/>
      <c r="F153" s="184"/>
      <c r="G153" s="184"/>
      <c r="H153" s="184"/>
      <c r="I153" s="184"/>
      <c r="J153" s="185">
        <f>J1106</f>
        <v>0</v>
      </c>
      <c r="K153" s="182"/>
      <c r="L153" s="186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="10" customFormat="1" ht="19.92" customHeight="1">
      <c r="A154" s="10"/>
      <c r="B154" s="181"/>
      <c r="C154" s="182"/>
      <c r="D154" s="183" t="s">
        <v>113</v>
      </c>
      <c r="E154" s="184"/>
      <c r="F154" s="184"/>
      <c r="G154" s="184"/>
      <c r="H154" s="184"/>
      <c r="I154" s="184"/>
      <c r="J154" s="185">
        <f>J1111</f>
        <v>0</v>
      </c>
      <c r="K154" s="182"/>
      <c r="L154" s="186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19.92" customHeight="1">
      <c r="A155" s="10"/>
      <c r="B155" s="181"/>
      <c r="C155" s="182"/>
      <c r="D155" s="183" t="s">
        <v>96</v>
      </c>
      <c r="E155" s="184"/>
      <c r="F155" s="184"/>
      <c r="G155" s="184"/>
      <c r="H155" s="184"/>
      <c r="I155" s="184"/>
      <c r="J155" s="185">
        <f>J1116</f>
        <v>0</v>
      </c>
      <c r="K155" s="182"/>
      <c r="L155" s="186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10" customFormat="1" ht="19.92" customHeight="1">
      <c r="A156" s="10"/>
      <c r="B156" s="181"/>
      <c r="C156" s="182"/>
      <c r="D156" s="183" t="s">
        <v>114</v>
      </c>
      <c r="E156" s="184"/>
      <c r="F156" s="184"/>
      <c r="G156" s="184"/>
      <c r="H156" s="184"/>
      <c r="I156" s="184"/>
      <c r="J156" s="185">
        <f>J1119</f>
        <v>0</v>
      </c>
      <c r="K156" s="182"/>
      <c r="L156" s="186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="10" customFormat="1" ht="19.92" customHeight="1">
      <c r="A157" s="10"/>
      <c r="B157" s="181"/>
      <c r="C157" s="182"/>
      <c r="D157" s="183" t="s">
        <v>115</v>
      </c>
      <c r="E157" s="184"/>
      <c r="F157" s="184"/>
      <c r="G157" s="184"/>
      <c r="H157" s="184"/>
      <c r="I157" s="184"/>
      <c r="J157" s="185">
        <f>J1121</f>
        <v>0</v>
      </c>
      <c r="K157" s="182"/>
      <c r="L157" s="186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s="10" customFormat="1" ht="19.92" customHeight="1">
      <c r="A158" s="10"/>
      <c r="B158" s="181"/>
      <c r="C158" s="182"/>
      <c r="D158" s="183" t="s">
        <v>117</v>
      </c>
      <c r="E158" s="184"/>
      <c r="F158" s="184"/>
      <c r="G158" s="184"/>
      <c r="H158" s="184"/>
      <c r="I158" s="184"/>
      <c r="J158" s="185">
        <f>J1165</f>
        <v>0</v>
      </c>
      <c r="K158" s="182"/>
      <c r="L158" s="186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="10" customFormat="1" ht="19.92" customHeight="1">
      <c r="A159" s="10"/>
      <c r="B159" s="181"/>
      <c r="C159" s="182"/>
      <c r="D159" s="183" t="s">
        <v>122</v>
      </c>
      <c r="E159" s="184"/>
      <c r="F159" s="184"/>
      <c r="G159" s="184"/>
      <c r="H159" s="184"/>
      <c r="I159" s="184"/>
      <c r="J159" s="185">
        <f>J1188</f>
        <v>0</v>
      </c>
      <c r="K159" s="182"/>
      <c r="L159" s="186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="10" customFormat="1" ht="19.92" customHeight="1">
      <c r="A160" s="10"/>
      <c r="B160" s="181"/>
      <c r="C160" s="182"/>
      <c r="D160" s="183" t="s">
        <v>100</v>
      </c>
      <c r="E160" s="184"/>
      <c r="F160" s="184"/>
      <c r="G160" s="184"/>
      <c r="H160" s="184"/>
      <c r="I160" s="184"/>
      <c r="J160" s="185">
        <f>J1194</f>
        <v>0</v>
      </c>
      <c r="K160" s="182"/>
      <c r="L160" s="186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="10" customFormat="1" ht="19.92" customHeight="1">
      <c r="A161" s="10"/>
      <c r="B161" s="181"/>
      <c r="C161" s="182"/>
      <c r="D161" s="183" t="s">
        <v>101</v>
      </c>
      <c r="E161" s="184"/>
      <c r="F161" s="184"/>
      <c r="G161" s="184"/>
      <c r="H161" s="184"/>
      <c r="I161" s="184"/>
      <c r="J161" s="185">
        <f>J1200</f>
        <v>0</v>
      </c>
      <c r="K161" s="182"/>
      <c r="L161" s="186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s="10" customFormat="1" ht="19.92" customHeight="1">
      <c r="A162" s="10"/>
      <c r="B162" s="181"/>
      <c r="C162" s="182"/>
      <c r="D162" s="183" t="s">
        <v>118</v>
      </c>
      <c r="E162" s="184"/>
      <c r="F162" s="184"/>
      <c r="G162" s="184"/>
      <c r="H162" s="184"/>
      <c r="I162" s="184"/>
      <c r="J162" s="185">
        <f>J1214</f>
        <v>0</v>
      </c>
      <c r="K162" s="182"/>
      <c r="L162" s="186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</row>
    <row r="163" s="10" customFormat="1" ht="19.92" customHeight="1">
      <c r="A163" s="10"/>
      <c r="B163" s="181"/>
      <c r="C163" s="182"/>
      <c r="D163" s="183" t="s">
        <v>119</v>
      </c>
      <c r="E163" s="184"/>
      <c r="F163" s="184"/>
      <c r="G163" s="184"/>
      <c r="H163" s="184"/>
      <c r="I163" s="184"/>
      <c r="J163" s="185">
        <f>J1221</f>
        <v>0</v>
      </c>
      <c r="K163" s="182"/>
      <c r="L163" s="186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s="10" customFormat="1" ht="19.92" customHeight="1">
      <c r="A164" s="10"/>
      <c r="B164" s="181"/>
      <c r="C164" s="182"/>
      <c r="D164" s="183" t="s">
        <v>102</v>
      </c>
      <c r="E164" s="184"/>
      <c r="F164" s="184"/>
      <c r="G164" s="184"/>
      <c r="H164" s="184"/>
      <c r="I164" s="184"/>
      <c r="J164" s="185">
        <f>J1238</f>
        <v>0</v>
      </c>
      <c r="K164" s="182"/>
      <c r="L164" s="186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s="9" customFormat="1" ht="24.96" customHeight="1">
      <c r="A165" s="9"/>
      <c r="B165" s="175"/>
      <c r="C165" s="176"/>
      <c r="D165" s="177" t="s">
        <v>123</v>
      </c>
      <c r="E165" s="178"/>
      <c r="F165" s="178"/>
      <c r="G165" s="178"/>
      <c r="H165" s="178"/>
      <c r="I165" s="178"/>
      <c r="J165" s="179">
        <f>J1275</f>
        <v>0</v>
      </c>
      <c r="K165" s="176"/>
      <c r="L165" s="180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</row>
    <row r="166" s="10" customFormat="1" ht="19.92" customHeight="1">
      <c r="A166" s="10"/>
      <c r="B166" s="181"/>
      <c r="C166" s="182"/>
      <c r="D166" s="183" t="s">
        <v>91</v>
      </c>
      <c r="E166" s="184"/>
      <c r="F166" s="184"/>
      <c r="G166" s="184"/>
      <c r="H166" s="184"/>
      <c r="I166" s="184"/>
      <c r="J166" s="185">
        <f>J1276</f>
        <v>0</v>
      </c>
      <c r="K166" s="182"/>
      <c r="L166" s="186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</row>
    <row r="167" s="10" customFormat="1" ht="19.92" customHeight="1">
      <c r="A167" s="10"/>
      <c r="B167" s="181"/>
      <c r="C167" s="182"/>
      <c r="D167" s="183" t="s">
        <v>92</v>
      </c>
      <c r="E167" s="184"/>
      <c r="F167" s="184"/>
      <c r="G167" s="184"/>
      <c r="H167" s="184"/>
      <c r="I167" s="184"/>
      <c r="J167" s="185">
        <f>J1285</f>
        <v>0</v>
      </c>
      <c r="K167" s="182"/>
      <c r="L167" s="186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</row>
    <row r="168" s="10" customFormat="1" ht="19.92" customHeight="1">
      <c r="A168" s="10"/>
      <c r="B168" s="181"/>
      <c r="C168" s="182"/>
      <c r="D168" s="183" t="s">
        <v>124</v>
      </c>
      <c r="E168" s="184"/>
      <c r="F168" s="184"/>
      <c r="G168" s="184"/>
      <c r="H168" s="184"/>
      <c r="I168" s="184"/>
      <c r="J168" s="185">
        <f>J1296</f>
        <v>0</v>
      </c>
      <c r="K168" s="182"/>
      <c r="L168" s="186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s="10" customFormat="1" ht="19.92" customHeight="1">
      <c r="A169" s="10"/>
      <c r="B169" s="181"/>
      <c r="C169" s="182"/>
      <c r="D169" s="183" t="s">
        <v>93</v>
      </c>
      <c r="E169" s="184"/>
      <c r="F169" s="184"/>
      <c r="G169" s="184"/>
      <c r="H169" s="184"/>
      <c r="I169" s="184"/>
      <c r="J169" s="185">
        <f>J1302</f>
        <v>0</v>
      </c>
      <c r="K169" s="182"/>
      <c r="L169" s="186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s="10" customFormat="1" ht="19.92" customHeight="1">
      <c r="A170" s="10"/>
      <c r="B170" s="181"/>
      <c r="C170" s="182"/>
      <c r="D170" s="183" t="s">
        <v>94</v>
      </c>
      <c r="E170" s="184"/>
      <c r="F170" s="184"/>
      <c r="G170" s="184"/>
      <c r="H170" s="184"/>
      <c r="I170" s="184"/>
      <c r="J170" s="185">
        <f>J1321</f>
        <v>0</v>
      </c>
      <c r="K170" s="182"/>
      <c r="L170" s="186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s="10" customFormat="1" ht="19.92" customHeight="1">
      <c r="A171" s="10"/>
      <c r="B171" s="181"/>
      <c r="C171" s="182"/>
      <c r="D171" s="183" t="s">
        <v>113</v>
      </c>
      <c r="E171" s="184"/>
      <c r="F171" s="184"/>
      <c r="G171" s="184"/>
      <c r="H171" s="184"/>
      <c r="I171" s="184"/>
      <c r="J171" s="185">
        <f>J1330</f>
        <v>0</v>
      </c>
      <c r="K171" s="182"/>
      <c r="L171" s="186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</row>
    <row r="172" s="10" customFormat="1" ht="19.92" customHeight="1">
      <c r="A172" s="10"/>
      <c r="B172" s="181"/>
      <c r="C172" s="182"/>
      <c r="D172" s="183" t="s">
        <v>95</v>
      </c>
      <c r="E172" s="184"/>
      <c r="F172" s="184"/>
      <c r="G172" s="184"/>
      <c r="H172" s="184"/>
      <c r="I172" s="184"/>
      <c r="J172" s="185">
        <f>J1335</f>
        <v>0</v>
      </c>
      <c r="K172" s="182"/>
      <c r="L172" s="186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s="10" customFormat="1" ht="19.92" customHeight="1">
      <c r="A173" s="10"/>
      <c r="B173" s="181"/>
      <c r="C173" s="182"/>
      <c r="D173" s="183" t="s">
        <v>96</v>
      </c>
      <c r="E173" s="184"/>
      <c r="F173" s="184"/>
      <c r="G173" s="184"/>
      <c r="H173" s="184"/>
      <c r="I173" s="184"/>
      <c r="J173" s="185">
        <f>J1352</f>
        <v>0</v>
      </c>
      <c r="K173" s="182"/>
      <c r="L173" s="186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</row>
    <row r="174" s="10" customFormat="1" ht="19.92" customHeight="1">
      <c r="A174" s="10"/>
      <c r="B174" s="181"/>
      <c r="C174" s="182"/>
      <c r="D174" s="183" t="s">
        <v>97</v>
      </c>
      <c r="E174" s="184"/>
      <c r="F174" s="184"/>
      <c r="G174" s="184"/>
      <c r="H174" s="184"/>
      <c r="I174" s="184"/>
      <c r="J174" s="185">
        <f>J1357</f>
        <v>0</v>
      </c>
      <c r="K174" s="182"/>
      <c r="L174" s="186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s="10" customFormat="1" ht="19.92" customHeight="1">
      <c r="A175" s="10"/>
      <c r="B175" s="181"/>
      <c r="C175" s="182"/>
      <c r="D175" s="183" t="s">
        <v>98</v>
      </c>
      <c r="E175" s="184"/>
      <c r="F175" s="184"/>
      <c r="G175" s="184"/>
      <c r="H175" s="184"/>
      <c r="I175" s="184"/>
      <c r="J175" s="185">
        <f>J1368</f>
        <v>0</v>
      </c>
      <c r="K175" s="182"/>
      <c r="L175" s="186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s="10" customFormat="1" ht="19.92" customHeight="1">
      <c r="A176" s="10"/>
      <c r="B176" s="181"/>
      <c r="C176" s="182"/>
      <c r="D176" s="183" t="s">
        <v>99</v>
      </c>
      <c r="E176" s="184"/>
      <c r="F176" s="184"/>
      <c r="G176" s="184"/>
      <c r="H176" s="184"/>
      <c r="I176" s="184"/>
      <c r="J176" s="185">
        <f>J1378</f>
        <v>0</v>
      </c>
      <c r="K176" s="182"/>
      <c r="L176" s="186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s="10" customFormat="1" ht="19.92" customHeight="1">
      <c r="A177" s="10"/>
      <c r="B177" s="181"/>
      <c r="C177" s="182"/>
      <c r="D177" s="183" t="s">
        <v>100</v>
      </c>
      <c r="E177" s="184"/>
      <c r="F177" s="184"/>
      <c r="G177" s="184"/>
      <c r="H177" s="184"/>
      <c r="I177" s="184"/>
      <c r="J177" s="185">
        <f>J1397</f>
        <v>0</v>
      </c>
      <c r="K177" s="182"/>
      <c r="L177" s="186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s="10" customFormat="1" ht="19.92" customHeight="1">
      <c r="A178" s="10"/>
      <c r="B178" s="181"/>
      <c r="C178" s="182"/>
      <c r="D178" s="183" t="s">
        <v>101</v>
      </c>
      <c r="E178" s="184"/>
      <c r="F178" s="184"/>
      <c r="G178" s="184"/>
      <c r="H178" s="184"/>
      <c r="I178" s="184"/>
      <c r="J178" s="185">
        <f>J1420</f>
        <v>0</v>
      </c>
      <c r="K178" s="182"/>
      <c r="L178" s="186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s="9" customFormat="1" ht="24.96" customHeight="1">
      <c r="A179" s="9"/>
      <c r="B179" s="175"/>
      <c r="C179" s="176"/>
      <c r="D179" s="177" t="s">
        <v>125</v>
      </c>
      <c r="E179" s="178"/>
      <c r="F179" s="178"/>
      <c r="G179" s="178"/>
      <c r="H179" s="178"/>
      <c r="I179" s="178"/>
      <c r="J179" s="179">
        <f>J1425</f>
        <v>0</v>
      </c>
      <c r="K179" s="176"/>
      <c r="L179" s="180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</row>
    <row r="180" s="10" customFormat="1" ht="19.92" customHeight="1">
      <c r="A180" s="10"/>
      <c r="B180" s="181"/>
      <c r="C180" s="182"/>
      <c r="D180" s="183" t="s">
        <v>126</v>
      </c>
      <c r="E180" s="184"/>
      <c r="F180" s="184"/>
      <c r="G180" s="184"/>
      <c r="H180" s="184"/>
      <c r="I180" s="184"/>
      <c r="J180" s="185">
        <f>J1426</f>
        <v>0</v>
      </c>
      <c r="K180" s="182"/>
      <c r="L180" s="186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s="10" customFormat="1" ht="19.92" customHeight="1">
      <c r="A181" s="10"/>
      <c r="B181" s="181"/>
      <c r="C181" s="182"/>
      <c r="D181" s="183" t="s">
        <v>124</v>
      </c>
      <c r="E181" s="184"/>
      <c r="F181" s="184"/>
      <c r="G181" s="184"/>
      <c r="H181" s="184"/>
      <c r="I181" s="184"/>
      <c r="J181" s="185">
        <f>J1437</f>
        <v>0</v>
      </c>
      <c r="K181" s="182"/>
      <c r="L181" s="186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s="10" customFormat="1" ht="19.92" customHeight="1">
      <c r="A182" s="10"/>
      <c r="B182" s="181"/>
      <c r="C182" s="182"/>
      <c r="D182" s="183" t="s">
        <v>108</v>
      </c>
      <c r="E182" s="184"/>
      <c r="F182" s="184"/>
      <c r="G182" s="184"/>
      <c r="H182" s="184"/>
      <c r="I182" s="184"/>
      <c r="J182" s="185">
        <f>J1442</f>
        <v>0</v>
      </c>
      <c r="K182" s="182"/>
      <c r="L182" s="186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s="10" customFormat="1" ht="19.92" customHeight="1">
      <c r="A183" s="10"/>
      <c r="B183" s="181"/>
      <c r="C183" s="182"/>
      <c r="D183" s="183" t="s">
        <v>109</v>
      </c>
      <c r="E183" s="184"/>
      <c r="F183" s="184"/>
      <c r="G183" s="184"/>
      <c r="H183" s="184"/>
      <c r="I183" s="184"/>
      <c r="J183" s="185">
        <f>J1451</f>
        <v>0</v>
      </c>
      <c r="K183" s="182"/>
      <c r="L183" s="186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s="10" customFormat="1" ht="19.92" customHeight="1">
      <c r="A184" s="10"/>
      <c r="B184" s="181"/>
      <c r="C184" s="182"/>
      <c r="D184" s="183" t="s">
        <v>111</v>
      </c>
      <c r="E184" s="184"/>
      <c r="F184" s="184"/>
      <c r="G184" s="184"/>
      <c r="H184" s="184"/>
      <c r="I184" s="184"/>
      <c r="J184" s="185">
        <f>J1482</f>
        <v>0</v>
      </c>
      <c r="K184" s="182"/>
      <c r="L184" s="186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s="10" customFormat="1" ht="19.92" customHeight="1">
      <c r="A185" s="10"/>
      <c r="B185" s="181"/>
      <c r="C185" s="182"/>
      <c r="D185" s="183" t="s">
        <v>112</v>
      </c>
      <c r="E185" s="184"/>
      <c r="F185" s="184"/>
      <c r="G185" s="184"/>
      <c r="H185" s="184"/>
      <c r="I185" s="184"/>
      <c r="J185" s="185">
        <f>J1486</f>
        <v>0</v>
      </c>
      <c r="K185" s="182"/>
      <c r="L185" s="186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</row>
    <row r="186" s="10" customFormat="1" ht="19.92" customHeight="1">
      <c r="A186" s="10"/>
      <c r="B186" s="181"/>
      <c r="C186" s="182"/>
      <c r="D186" s="183" t="s">
        <v>113</v>
      </c>
      <c r="E186" s="184"/>
      <c r="F186" s="184"/>
      <c r="G186" s="184"/>
      <c r="H186" s="184"/>
      <c r="I186" s="184"/>
      <c r="J186" s="185">
        <f>J1490</f>
        <v>0</v>
      </c>
      <c r="K186" s="182"/>
      <c r="L186" s="186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s="10" customFormat="1" ht="19.92" customHeight="1">
      <c r="A187" s="10"/>
      <c r="B187" s="181"/>
      <c r="C187" s="182"/>
      <c r="D187" s="183" t="s">
        <v>114</v>
      </c>
      <c r="E187" s="184"/>
      <c r="F187" s="184"/>
      <c r="G187" s="184"/>
      <c r="H187" s="184"/>
      <c r="I187" s="184"/>
      <c r="J187" s="185">
        <f>J1495</f>
        <v>0</v>
      </c>
      <c r="K187" s="182"/>
      <c r="L187" s="186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</row>
    <row r="188" s="10" customFormat="1" ht="19.92" customHeight="1">
      <c r="A188" s="10"/>
      <c r="B188" s="181"/>
      <c r="C188" s="182"/>
      <c r="D188" s="183" t="s">
        <v>115</v>
      </c>
      <c r="E188" s="184"/>
      <c r="F188" s="184"/>
      <c r="G188" s="184"/>
      <c r="H188" s="184"/>
      <c r="I188" s="184"/>
      <c r="J188" s="185">
        <f>J1497</f>
        <v>0</v>
      </c>
      <c r="K188" s="182"/>
      <c r="L188" s="186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</row>
    <row r="189" s="10" customFormat="1" ht="19.92" customHeight="1">
      <c r="A189" s="10"/>
      <c r="B189" s="181"/>
      <c r="C189" s="182"/>
      <c r="D189" s="183" t="s">
        <v>117</v>
      </c>
      <c r="E189" s="184"/>
      <c r="F189" s="184"/>
      <c r="G189" s="184"/>
      <c r="H189" s="184"/>
      <c r="I189" s="184"/>
      <c r="J189" s="185">
        <f>J1519</f>
        <v>0</v>
      </c>
      <c r="K189" s="182"/>
      <c r="L189" s="186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</row>
    <row r="190" s="10" customFormat="1" ht="19.92" customHeight="1">
      <c r="A190" s="10"/>
      <c r="B190" s="181"/>
      <c r="C190" s="182"/>
      <c r="D190" s="183" t="s">
        <v>100</v>
      </c>
      <c r="E190" s="184"/>
      <c r="F190" s="184"/>
      <c r="G190" s="184"/>
      <c r="H190" s="184"/>
      <c r="I190" s="184"/>
      <c r="J190" s="185">
        <f>J1534</f>
        <v>0</v>
      </c>
      <c r="K190" s="182"/>
      <c r="L190" s="186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</row>
    <row r="191" s="10" customFormat="1" ht="19.92" customHeight="1">
      <c r="A191" s="10"/>
      <c r="B191" s="181"/>
      <c r="C191" s="182"/>
      <c r="D191" s="183" t="s">
        <v>118</v>
      </c>
      <c r="E191" s="184"/>
      <c r="F191" s="184"/>
      <c r="G191" s="184"/>
      <c r="H191" s="184"/>
      <c r="I191" s="184"/>
      <c r="J191" s="185">
        <f>J1544</f>
        <v>0</v>
      </c>
      <c r="K191" s="182"/>
      <c r="L191" s="186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</row>
    <row r="192" s="10" customFormat="1" ht="19.92" customHeight="1">
      <c r="A192" s="10"/>
      <c r="B192" s="181"/>
      <c r="C192" s="182"/>
      <c r="D192" s="183" t="s">
        <v>127</v>
      </c>
      <c r="E192" s="184"/>
      <c r="F192" s="184"/>
      <c r="G192" s="184"/>
      <c r="H192" s="184"/>
      <c r="I192" s="184"/>
      <c r="J192" s="185">
        <f>J1550</f>
        <v>0</v>
      </c>
      <c r="K192" s="182"/>
      <c r="L192" s="186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</row>
    <row r="193" s="10" customFormat="1" ht="19.92" customHeight="1">
      <c r="A193" s="10"/>
      <c r="B193" s="181"/>
      <c r="C193" s="182"/>
      <c r="D193" s="183" t="s">
        <v>102</v>
      </c>
      <c r="E193" s="184"/>
      <c r="F193" s="184"/>
      <c r="G193" s="184"/>
      <c r="H193" s="184"/>
      <c r="I193" s="184"/>
      <c r="J193" s="185">
        <f>J1562</f>
        <v>0</v>
      </c>
      <c r="K193" s="182"/>
      <c r="L193" s="186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</row>
    <row r="194" s="9" customFormat="1" ht="24.96" customHeight="1">
      <c r="A194" s="9"/>
      <c r="B194" s="175"/>
      <c r="C194" s="176"/>
      <c r="D194" s="177" t="s">
        <v>128</v>
      </c>
      <c r="E194" s="178"/>
      <c r="F194" s="178"/>
      <c r="G194" s="178"/>
      <c r="H194" s="178"/>
      <c r="I194" s="178"/>
      <c r="J194" s="179">
        <f>J1587</f>
        <v>0</v>
      </c>
      <c r="K194" s="176"/>
      <c r="L194" s="180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</row>
    <row r="195" s="10" customFormat="1" ht="19.92" customHeight="1">
      <c r="A195" s="10"/>
      <c r="B195" s="181"/>
      <c r="C195" s="182"/>
      <c r="D195" s="183" t="s">
        <v>129</v>
      </c>
      <c r="E195" s="184"/>
      <c r="F195" s="184"/>
      <c r="G195" s="184"/>
      <c r="H195" s="184"/>
      <c r="I195" s="184"/>
      <c r="J195" s="185">
        <f>J1588</f>
        <v>0</v>
      </c>
      <c r="K195" s="182"/>
      <c r="L195" s="186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</row>
    <row r="196" s="10" customFormat="1" ht="19.92" customHeight="1">
      <c r="A196" s="10"/>
      <c r="B196" s="181"/>
      <c r="C196" s="182"/>
      <c r="D196" s="183" t="s">
        <v>130</v>
      </c>
      <c r="E196" s="184"/>
      <c r="F196" s="184"/>
      <c r="G196" s="184"/>
      <c r="H196" s="184"/>
      <c r="I196" s="184"/>
      <c r="J196" s="185">
        <f>J1598</f>
        <v>0</v>
      </c>
      <c r="K196" s="182"/>
      <c r="L196" s="186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</row>
    <row r="197" s="10" customFormat="1" ht="19.92" customHeight="1">
      <c r="A197" s="10"/>
      <c r="B197" s="181"/>
      <c r="C197" s="182"/>
      <c r="D197" s="183" t="s">
        <v>131</v>
      </c>
      <c r="E197" s="184"/>
      <c r="F197" s="184"/>
      <c r="G197" s="184"/>
      <c r="H197" s="184"/>
      <c r="I197" s="184"/>
      <c r="J197" s="185">
        <f>J1603</f>
        <v>0</v>
      </c>
      <c r="K197" s="182"/>
      <c r="L197" s="186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</row>
    <row r="198" s="2" customFormat="1" ht="21.84" customHeight="1">
      <c r="A198" s="38"/>
      <c r="B198" s="39"/>
      <c r="C198" s="40"/>
      <c r="D198" s="40"/>
      <c r="E198" s="40"/>
      <c r="F198" s="40"/>
      <c r="G198" s="40"/>
      <c r="H198" s="40"/>
      <c r="I198" s="40"/>
      <c r="J198" s="40"/>
      <c r="K198" s="40"/>
      <c r="L198" s="63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  <row r="199" s="2" customFormat="1" ht="6.96" customHeight="1">
      <c r="A199" s="38"/>
      <c r="B199" s="66"/>
      <c r="C199" s="67"/>
      <c r="D199" s="67"/>
      <c r="E199" s="67"/>
      <c r="F199" s="67"/>
      <c r="G199" s="67"/>
      <c r="H199" s="67"/>
      <c r="I199" s="67"/>
      <c r="J199" s="67"/>
      <c r="K199" s="67"/>
      <c r="L199" s="63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  <row r="203" s="2" customFormat="1" ht="6.96" customHeight="1">
      <c r="A203" s="38"/>
      <c r="B203" s="68"/>
      <c r="C203" s="69"/>
      <c r="D203" s="69"/>
      <c r="E203" s="69"/>
      <c r="F203" s="69"/>
      <c r="G203" s="69"/>
      <c r="H203" s="69"/>
      <c r="I203" s="69"/>
      <c r="J203" s="69"/>
      <c r="K203" s="69"/>
      <c r="L203" s="63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  <row r="204" s="2" customFormat="1" ht="24.96" customHeight="1">
      <c r="A204" s="38"/>
      <c r="B204" s="39"/>
      <c r="C204" s="23" t="s">
        <v>132</v>
      </c>
      <c r="D204" s="40"/>
      <c r="E204" s="40"/>
      <c r="F204" s="40"/>
      <c r="G204" s="40"/>
      <c r="H204" s="40"/>
      <c r="I204" s="40"/>
      <c r="J204" s="40"/>
      <c r="K204" s="40"/>
      <c r="L204" s="63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  <row r="205" s="2" customFormat="1" ht="6.96" customHeight="1">
      <c r="A205" s="38"/>
      <c r="B205" s="39"/>
      <c r="C205" s="40"/>
      <c r="D205" s="40"/>
      <c r="E205" s="40"/>
      <c r="F205" s="40"/>
      <c r="G205" s="40"/>
      <c r="H205" s="40"/>
      <c r="I205" s="40"/>
      <c r="J205" s="40"/>
      <c r="K205" s="40"/>
      <c r="L205" s="63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  <row r="206" s="2" customFormat="1" ht="12" customHeight="1">
      <c r="A206" s="38"/>
      <c r="B206" s="39"/>
      <c r="C206" s="32" t="s">
        <v>16</v>
      </c>
      <c r="D206" s="40"/>
      <c r="E206" s="40"/>
      <c r="F206" s="40"/>
      <c r="G206" s="40"/>
      <c r="H206" s="40"/>
      <c r="I206" s="40"/>
      <c r="J206" s="40"/>
      <c r="K206" s="40"/>
      <c r="L206" s="63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  <row r="207" s="2" customFormat="1" ht="16.5" customHeight="1">
      <c r="A207" s="38"/>
      <c r="B207" s="39"/>
      <c r="C207" s="40"/>
      <c r="D207" s="40"/>
      <c r="E207" s="170" t="str">
        <f>E7</f>
        <v>Dětský domov Jemnice - rekonstrukce schodišť</v>
      </c>
      <c r="F207" s="32"/>
      <c r="G207" s="32"/>
      <c r="H207" s="32"/>
      <c r="I207" s="40"/>
      <c r="J207" s="40"/>
      <c r="K207" s="40"/>
      <c r="L207" s="63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  <row r="208" s="2" customFormat="1" ht="12" customHeight="1">
      <c r="A208" s="38"/>
      <c r="B208" s="39"/>
      <c r="C208" s="32" t="s">
        <v>83</v>
      </c>
      <c r="D208" s="40"/>
      <c r="E208" s="40"/>
      <c r="F208" s="40"/>
      <c r="G208" s="40"/>
      <c r="H208" s="40"/>
      <c r="I208" s="40"/>
      <c r="J208" s="40"/>
      <c r="K208" s="40"/>
      <c r="L208" s="63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  <row r="209" s="2" customFormat="1" ht="16.5" customHeight="1">
      <c r="A209" s="38"/>
      <c r="B209" s="39"/>
      <c r="C209" s="40"/>
      <c r="D209" s="40"/>
      <c r="E209" s="76" t="str">
        <f>E9</f>
        <v>S - Stavba</v>
      </c>
      <c r="F209" s="40"/>
      <c r="G209" s="40"/>
      <c r="H209" s="40"/>
      <c r="I209" s="40"/>
      <c r="J209" s="40"/>
      <c r="K209" s="40"/>
      <c r="L209" s="63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  <row r="210" s="2" customFormat="1" ht="6.96" customHeight="1">
      <c r="A210" s="38"/>
      <c r="B210" s="39"/>
      <c r="C210" s="40"/>
      <c r="D210" s="40"/>
      <c r="E210" s="40"/>
      <c r="F210" s="40"/>
      <c r="G210" s="40"/>
      <c r="H210" s="40"/>
      <c r="I210" s="40"/>
      <c r="J210" s="40"/>
      <c r="K210" s="40"/>
      <c r="L210" s="63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  <row r="211" s="2" customFormat="1" ht="12" customHeight="1">
      <c r="A211" s="38"/>
      <c r="B211" s="39"/>
      <c r="C211" s="32" t="s">
        <v>20</v>
      </c>
      <c r="D211" s="40"/>
      <c r="E211" s="40"/>
      <c r="F211" s="27" t="str">
        <f>F12</f>
        <v xml:space="preserve"> </v>
      </c>
      <c r="G211" s="40"/>
      <c r="H211" s="40"/>
      <c r="I211" s="32" t="s">
        <v>22</v>
      </c>
      <c r="J211" s="79" t="str">
        <f>IF(J12="","",J12)</f>
        <v>21. 10. 2021</v>
      </c>
      <c r="K211" s="40"/>
      <c r="L211" s="63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  <row r="212" s="2" customFormat="1" ht="6.96" customHeight="1">
      <c r="A212" s="38"/>
      <c r="B212" s="39"/>
      <c r="C212" s="40"/>
      <c r="D212" s="40"/>
      <c r="E212" s="40"/>
      <c r="F212" s="40"/>
      <c r="G212" s="40"/>
      <c r="H212" s="40"/>
      <c r="I212" s="40"/>
      <c r="J212" s="40"/>
      <c r="K212" s="40"/>
      <c r="L212" s="63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  <row r="213" s="2" customFormat="1" ht="15.15" customHeight="1">
      <c r="A213" s="38"/>
      <c r="B213" s="39"/>
      <c r="C213" s="32" t="s">
        <v>24</v>
      </c>
      <c r="D213" s="40"/>
      <c r="E213" s="40"/>
      <c r="F213" s="27" t="str">
        <f>E15</f>
        <v xml:space="preserve"> </v>
      </c>
      <c r="G213" s="40"/>
      <c r="H213" s="40"/>
      <c r="I213" s="32" t="s">
        <v>29</v>
      </c>
      <c r="J213" s="36" t="str">
        <f>E21</f>
        <v xml:space="preserve"> </v>
      </c>
      <c r="K213" s="40"/>
      <c r="L213" s="63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  <row r="214" s="2" customFormat="1" ht="15.15" customHeight="1">
      <c r="A214" s="38"/>
      <c r="B214" s="39"/>
      <c r="C214" s="32" t="s">
        <v>27</v>
      </c>
      <c r="D214" s="40"/>
      <c r="E214" s="40"/>
      <c r="F214" s="27" t="str">
        <f>IF(E18="","",E18)</f>
        <v>Vyplň údaj</v>
      </c>
      <c r="G214" s="40"/>
      <c r="H214" s="40"/>
      <c r="I214" s="32" t="s">
        <v>31</v>
      </c>
      <c r="J214" s="36" t="str">
        <f>E24</f>
        <v xml:space="preserve"> </v>
      </c>
      <c r="K214" s="40"/>
      <c r="L214" s="63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  <row r="215" s="2" customFormat="1" ht="10.32" customHeight="1">
      <c r="A215" s="38"/>
      <c r="B215" s="39"/>
      <c r="C215" s="40"/>
      <c r="D215" s="40"/>
      <c r="E215" s="40"/>
      <c r="F215" s="40"/>
      <c r="G215" s="40"/>
      <c r="H215" s="40"/>
      <c r="I215" s="40"/>
      <c r="J215" s="40"/>
      <c r="K215" s="40"/>
      <c r="L215" s="63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  <row r="216" s="11" customFormat="1" ht="29.28" customHeight="1">
      <c r="A216" s="187"/>
      <c r="B216" s="188"/>
      <c r="C216" s="189" t="s">
        <v>133</v>
      </c>
      <c r="D216" s="190" t="s">
        <v>58</v>
      </c>
      <c r="E216" s="190" t="s">
        <v>54</v>
      </c>
      <c r="F216" s="190" t="s">
        <v>55</v>
      </c>
      <c r="G216" s="190" t="s">
        <v>134</v>
      </c>
      <c r="H216" s="190" t="s">
        <v>135</v>
      </c>
      <c r="I216" s="190" t="s">
        <v>136</v>
      </c>
      <c r="J216" s="190" t="s">
        <v>87</v>
      </c>
      <c r="K216" s="191" t="s">
        <v>137</v>
      </c>
      <c r="L216" s="192"/>
      <c r="M216" s="100" t="s">
        <v>1</v>
      </c>
      <c r="N216" s="101" t="s">
        <v>37</v>
      </c>
      <c r="O216" s="101" t="s">
        <v>138</v>
      </c>
      <c r="P216" s="101" t="s">
        <v>139</v>
      </c>
      <c r="Q216" s="101" t="s">
        <v>140</v>
      </c>
      <c r="R216" s="101" t="s">
        <v>141</v>
      </c>
      <c r="S216" s="101" t="s">
        <v>142</v>
      </c>
      <c r="T216" s="102" t="s">
        <v>143</v>
      </c>
      <c r="U216" s="187"/>
      <c r="V216" s="187"/>
      <c r="W216" s="187"/>
      <c r="X216" s="187"/>
      <c r="Y216" s="187"/>
      <c r="Z216" s="187"/>
      <c r="AA216" s="187"/>
      <c r="AB216" s="187"/>
      <c r="AC216" s="187"/>
      <c r="AD216" s="187"/>
      <c r="AE216" s="187"/>
    </row>
    <row r="217" s="2" customFormat="1" ht="22.8" customHeight="1">
      <c r="A217" s="38"/>
      <c r="B217" s="39"/>
      <c r="C217" s="107" t="s">
        <v>144</v>
      </c>
      <c r="D217" s="40"/>
      <c r="E217" s="40"/>
      <c r="F217" s="40"/>
      <c r="G217" s="40"/>
      <c r="H217" s="40"/>
      <c r="I217" s="40"/>
      <c r="J217" s="193">
        <f>BK217</f>
        <v>0</v>
      </c>
      <c r="K217" s="40"/>
      <c r="L217" s="44"/>
      <c r="M217" s="103"/>
      <c r="N217" s="194"/>
      <c r="O217" s="104"/>
      <c r="P217" s="195">
        <f>P218+P397+P785+P917+P1275+P1425+P1587</f>
        <v>0</v>
      </c>
      <c r="Q217" s="104"/>
      <c r="R217" s="195">
        <f>R218+R397+R785+R917+R1275+R1425+R1587</f>
        <v>0</v>
      </c>
      <c r="S217" s="104"/>
      <c r="T217" s="196">
        <f>T218+T397+T785+T917+T1275+T1425+T1587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72</v>
      </c>
      <c r="AU217" s="17" t="s">
        <v>89</v>
      </c>
      <c r="BK217" s="197">
        <f>BK218+BK397+BK785+BK917+BK1275+BK1425+BK1587</f>
        <v>0</v>
      </c>
    </row>
    <row r="218" s="12" customFormat="1" ht="25.92" customHeight="1">
      <c r="A218" s="12"/>
      <c r="B218" s="198"/>
      <c r="C218" s="199"/>
      <c r="D218" s="200" t="s">
        <v>72</v>
      </c>
      <c r="E218" s="201" t="s">
        <v>145</v>
      </c>
      <c r="F218" s="201" t="s">
        <v>146</v>
      </c>
      <c r="G218" s="199"/>
      <c r="H218" s="199"/>
      <c r="I218" s="202"/>
      <c r="J218" s="203">
        <f>BK218</f>
        <v>0</v>
      </c>
      <c r="K218" s="199"/>
      <c r="L218" s="204"/>
      <c r="M218" s="205"/>
      <c r="N218" s="206"/>
      <c r="O218" s="206"/>
      <c r="P218" s="207">
        <f>P219+P228+P237+P269+P283+P308+P310+P321+P331+P341+P363+P388</f>
        <v>0</v>
      </c>
      <c r="Q218" s="206"/>
      <c r="R218" s="207">
        <f>R219+R228+R237+R269+R283+R308+R310+R321+R331+R341+R363+R388</f>
        <v>0</v>
      </c>
      <c r="S218" s="206"/>
      <c r="T218" s="208">
        <f>T219+T228+T237+T269+T283+T308+T310+T321+T331+T341+T363+T388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80</v>
      </c>
      <c r="AT218" s="210" t="s">
        <v>72</v>
      </c>
      <c r="AU218" s="210" t="s">
        <v>14</v>
      </c>
      <c r="AY218" s="209" t="s">
        <v>147</v>
      </c>
      <c r="BK218" s="211">
        <f>BK219+BK228+BK237+BK269+BK283+BK308+BK310+BK321+BK331+BK341+BK363+BK388</f>
        <v>0</v>
      </c>
    </row>
    <row r="219" s="12" customFormat="1" ht="22.8" customHeight="1">
      <c r="A219" s="12"/>
      <c r="B219" s="198"/>
      <c r="C219" s="199"/>
      <c r="D219" s="200" t="s">
        <v>72</v>
      </c>
      <c r="E219" s="212" t="s">
        <v>148</v>
      </c>
      <c r="F219" s="212" t="s">
        <v>149</v>
      </c>
      <c r="G219" s="199"/>
      <c r="H219" s="199"/>
      <c r="I219" s="202"/>
      <c r="J219" s="213">
        <f>BK219</f>
        <v>0</v>
      </c>
      <c r="K219" s="199"/>
      <c r="L219" s="204"/>
      <c r="M219" s="205"/>
      <c r="N219" s="206"/>
      <c r="O219" s="206"/>
      <c r="P219" s="207">
        <f>SUM(P220:P227)</f>
        <v>0</v>
      </c>
      <c r="Q219" s="206"/>
      <c r="R219" s="207">
        <f>SUM(R220:R227)</f>
        <v>0</v>
      </c>
      <c r="S219" s="206"/>
      <c r="T219" s="208">
        <f>SUM(T220:T227)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9" t="s">
        <v>80</v>
      </c>
      <c r="AT219" s="210" t="s">
        <v>72</v>
      </c>
      <c r="AU219" s="210" t="s">
        <v>80</v>
      </c>
      <c r="AY219" s="209" t="s">
        <v>147</v>
      </c>
      <c r="BK219" s="211">
        <f>SUM(BK220:BK227)</f>
        <v>0</v>
      </c>
    </row>
    <row r="220" s="2" customFormat="1" ht="21.75" customHeight="1">
      <c r="A220" s="38"/>
      <c r="B220" s="39"/>
      <c r="C220" s="214" t="s">
        <v>80</v>
      </c>
      <c r="D220" s="214" t="s">
        <v>150</v>
      </c>
      <c r="E220" s="215" t="s">
        <v>151</v>
      </c>
      <c r="F220" s="216" t="s">
        <v>152</v>
      </c>
      <c r="G220" s="217" t="s">
        <v>153</v>
      </c>
      <c r="H220" s="218">
        <v>1.1699999999999999</v>
      </c>
      <c r="I220" s="219"/>
      <c r="J220" s="220">
        <f>ROUND(I220*H220,2)</f>
        <v>0</v>
      </c>
      <c r="K220" s="216" t="s">
        <v>154</v>
      </c>
      <c r="L220" s="44"/>
      <c r="M220" s="221" t="s">
        <v>1</v>
      </c>
      <c r="N220" s="222" t="s">
        <v>39</v>
      </c>
      <c r="O220" s="91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5" t="s">
        <v>155</v>
      </c>
      <c r="AT220" s="225" t="s">
        <v>150</v>
      </c>
      <c r="AU220" s="225" t="s">
        <v>156</v>
      </c>
      <c r="AY220" s="17" t="s">
        <v>147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156</v>
      </c>
      <c r="BK220" s="226">
        <f>ROUND(I220*H220,2)</f>
        <v>0</v>
      </c>
      <c r="BL220" s="17" t="s">
        <v>155</v>
      </c>
      <c r="BM220" s="225" t="s">
        <v>156</v>
      </c>
    </row>
    <row r="221" s="13" customFormat="1">
      <c r="A221" s="13"/>
      <c r="B221" s="227"/>
      <c r="C221" s="228"/>
      <c r="D221" s="229" t="s">
        <v>157</v>
      </c>
      <c r="E221" s="230" t="s">
        <v>1</v>
      </c>
      <c r="F221" s="231" t="s">
        <v>158</v>
      </c>
      <c r="G221" s="228"/>
      <c r="H221" s="230" t="s">
        <v>1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157</v>
      </c>
      <c r="AU221" s="237" t="s">
        <v>156</v>
      </c>
      <c r="AV221" s="13" t="s">
        <v>80</v>
      </c>
      <c r="AW221" s="13" t="s">
        <v>30</v>
      </c>
      <c r="AX221" s="13" t="s">
        <v>14</v>
      </c>
      <c r="AY221" s="237" t="s">
        <v>147</v>
      </c>
    </row>
    <row r="222" s="14" customFormat="1">
      <c r="A222" s="14"/>
      <c r="B222" s="238"/>
      <c r="C222" s="239"/>
      <c r="D222" s="229" t="s">
        <v>157</v>
      </c>
      <c r="E222" s="240" t="s">
        <v>1</v>
      </c>
      <c r="F222" s="241" t="s">
        <v>159</v>
      </c>
      <c r="G222" s="239"/>
      <c r="H222" s="242">
        <v>1.1699999999999999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157</v>
      </c>
      <c r="AU222" s="248" t="s">
        <v>156</v>
      </c>
      <c r="AV222" s="14" t="s">
        <v>156</v>
      </c>
      <c r="AW222" s="14" t="s">
        <v>30</v>
      </c>
      <c r="AX222" s="14" t="s">
        <v>14</v>
      </c>
      <c r="AY222" s="248" t="s">
        <v>147</v>
      </c>
    </row>
    <row r="223" s="15" customFormat="1">
      <c r="A223" s="15"/>
      <c r="B223" s="249"/>
      <c r="C223" s="250"/>
      <c r="D223" s="229" t="s">
        <v>157</v>
      </c>
      <c r="E223" s="251" t="s">
        <v>1</v>
      </c>
      <c r="F223" s="252" t="s">
        <v>160</v>
      </c>
      <c r="G223" s="250"/>
      <c r="H223" s="253">
        <v>1.1699999999999999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9" t="s">
        <v>157</v>
      </c>
      <c r="AU223" s="259" t="s">
        <v>156</v>
      </c>
      <c r="AV223" s="15" t="s">
        <v>155</v>
      </c>
      <c r="AW223" s="15" t="s">
        <v>30</v>
      </c>
      <c r="AX223" s="15" t="s">
        <v>80</v>
      </c>
      <c r="AY223" s="259" t="s">
        <v>147</v>
      </c>
    </row>
    <row r="224" s="2" customFormat="1" ht="24.15" customHeight="1">
      <c r="A224" s="38"/>
      <c r="B224" s="39"/>
      <c r="C224" s="214" t="s">
        <v>156</v>
      </c>
      <c r="D224" s="214" t="s">
        <v>150</v>
      </c>
      <c r="E224" s="215" t="s">
        <v>161</v>
      </c>
      <c r="F224" s="216" t="s">
        <v>162</v>
      </c>
      <c r="G224" s="217" t="s">
        <v>153</v>
      </c>
      <c r="H224" s="218">
        <v>1.1699999999999999</v>
      </c>
      <c r="I224" s="219"/>
      <c r="J224" s="220">
        <f>ROUND(I224*H224,2)</f>
        <v>0</v>
      </c>
      <c r="K224" s="216" t="s">
        <v>154</v>
      </c>
      <c r="L224" s="44"/>
      <c r="M224" s="221" t="s">
        <v>1</v>
      </c>
      <c r="N224" s="222" t="s">
        <v>39</v>
      </c>
      <c r="O224" s="91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155</v>
      </c>
      <c r="AT224" s="225" t="s">
        <v>150</v>
      </c>
      <c r="AU224" s="225" t="s">
        <v>156</v>
      </c>
      <c r="AY224" s="17" t="s">
        <v>147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156</v>
      </c>
      <c r="BK224" s="226">
        <f>ROUND(I224*H224,2)</f>
        <v>0</v>
      </c>
      <c r="BL224" s="17" t="s">
        <v>155</v>
      </c>
      <c r="BM224" s="225" t="s">
        <v>155</v>
      </c>
    </row>
    <row r="225" s="13" customFormat="1">
      <c r="A225" s="13"/>
      <c r="B225" s="227"/>
      <c r="C225" s="228"/>
      <c r="D225" s="229" t="s">
        <v>157</v>
      </c>
      <c r="E225" s="230" t="s">
        <v>1</v>
      </c>
      <c r="F225" s="231" t="s">
        <v>158</v>
      </c>
      <c r="G225" s="228"/>
      <c r="H225" s="230" t="s">
        <v>1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157</v>
      </c>
      <c r="AU225" s="237" t="s">
        <v>156</v>
      </c>
      <c r="AV225" s="13" t="s">
        <v>80</v>
      </c>
      <c r="AW225" s="13" t="s">
        <v>30</v>
      </c>
      <c r="AX225" s="13" t="s">
        <v>14</v>
      </c>
      <c r="AY225" s="237" t="s">
        <v>147</v>
      </c>
    </row>
    <row r="226" s="14" customFormat="1">
      <c r="A226" s="14"/>
      <c r="B226" s="238"/>
      <c r="C226" s="239"/>
      <c r="D226" s="229" t="s">
        <v>157</v>
      </c>
      <c r="E226" s="240" t="s">
        <v>1</v>
      </c>
      <c r="F226" s="241" t="s">
        <v>159</v>
      </c>
      <c r="G226" s="239"/>
      <c r="H226" s="242">
        <v>1.1699999999999999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157</v>
      </c>
      <c r="AU226" s="248" t="s">
        <v>156</v>
      </c>
      <c r="AV226" s="14" t="s">
        <v>156</v>
      </c>
      <c r="AW226" s="14" t="s">
        <v>30</v>
      </c>
      <c r="AX226" s="14" t="s">
        <v>14</v>
      </c>
      <c r="AY226" s="248" t="s">
        <v>147</v>
      </c>
    </row>
    <row r="227" s="15" customFormat="1">
      <c r="A227" s="15"/>
      <c r="B227" s="249"/>
      <c r="C227" s="250"/>
      <c r="D227" s="229" t="s">
        <v>157</v>
      </c>
      <c r="E227" s="251" t="s">
        <v>1</v>
      </c>
      <c r="F227" s="252" t="s">
        <v>160</v>
      </c>
      <c r="G227" s="250"/>
      <c r="H227" s="253">
        <v>1.1699999999999999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9" t="s">
        <v>157</v>
      </c>
      <c r="AU227" s="259" t="s">
        <v>156</v>
      </c>
      <c r="AV227" s="15" t="s">
        <v>155</v>
      </c>
      <c r="AW227" s="15" t="s">
        <v>30</v>
      </c>
      <c r="AX227" s="15" t="s">
        <v>80</v>
      </c>
      <c r="AY227" s="259" t="s">
        <v>147</v>
      </c>
    </row>
    <row r="228" s="12" customFormat="1" ht="22.8" customHeight="1">
      <c r="A228" s="12"/>
      <c r="B228" s="198"/>
      <c r="C228" s="199"/>
      <c r="D228" s="200" t="s">
        <v>72</v>
      </c>
      <c r="E228" s="212" t="s">
        <v>163</v>
      </c>
      <c r="F228" s="212" t="s">
        <v>164</v>
      </c>
      <c r="G228" s="199"/>
      <c r="H228" s="199"/>
      <c r="I228" s="202"/>
      <c r="J228" s="213">
        <f>BK228</f>
        <v>0</v>
      </c>
      <c r="K228" s="199"/>
      <c r="L228" s="204"/>
      <c r="M228" s="205"/>
      <c r="N228" s="206"/>
      <c r="O228" s="206"/>
      <c r="P228" s="207">
        <f>SUM(P229:P236)</f>
        <v>0</v>
      </c>
      <c r="Q228" s="206"/>
      <c r="R228" s="207">
        <f>SUM(R229:R236)</f>
        <v>0</v>
      </c>
      <c r="S228" s="206"/>
      <c r="T228" s="208">
        <f>SUM(T229:T236)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80</v>
      </c>
      <c r="AT228" s="210" t="s">
        <v>72</v>
      </c>
      <c r="AU228" s="210" t="s">
        <v>80</v>
      </c>
      <c r="AY228" s="209" t="s">
        <v>147</v>
      </c>
      <c r="BK228" s="211">
        <f>SUM(BK229:BK236)</f>
        <v>0</v>
      </c>
    </row>
    <row r="229" s="2" customFormat="1" ht="37.8" customHeight="1">
      <c r="A229" s="38"/>
      <c r="B229" s="39"/>
      <c r="C229" s="214" t="s">
        <v>165</v>
      </c>
      <c r="D229" s="214" t="s">
        <v>150</v>
      </c>
      <c r="E229" s="215" t="s">
        <v>166</v>
      </c>
      <c r="F229" s="216" t="s">
        <v>167</v>
      </c>
      <c r="G229" s="217" t="s">
        <v>168</v>
      </c>
      <c r="H229" s="218">
        <v>3.8999999999999999</v>
      </c>
      <c r="I229" s="219"/>
      <c r="J229" s="220">
        <f>ROUND(I229*H229,2)</f>
        <v>0</v>
      </c>
      <c r="K229" s="216" t="s">
        <v>154</v>
      </c>
      <c r="L229" s="44"/>
      <c r="M229" s="221" t="s">
        <v>1</v>
      </c>
      <c r="N229" s="222" t="s">
        <v>39</v>
      </c>
      <c r="O229" s="91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5" t="s">
        <v>155</v>
      </c>
      <c r="AT229" s="225" t="s">
        <v>150</v>
      </c>
      <c r="AU229" s="225" t="s">
        <v>156</v>
      </c>
      <c r="AY229" s="17" t="s">
        <v>147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156</v>
      </c>
      <c r="BK229" s="226">
        <f>ROUND(I229*H229,2)</f>
        <v>0</v>
      </c>
      <c r="BL229" s="17" t="s">
        <v>155</v>
      </c>
      <c r="BM229" s="225" t="s">
        <v>169</v>
      </c>
    </row>
    <row r="230" s="13" customFormat="1">
      <c r="A230" s="13"/>
      <c r="B230" s="227"/>
      <c r="C230" s="228"/>
      <c r="D230" s="229" t="s">
        <v>157</v>
      </c>
      <c r="E230" s="230" t="s">
        <v>1</v>
      </c>
      <c r="F230" s="231" t="s">
        <v>158</v>
      </c>
      <c r="G230" s="228"/>
      <c r="H230" s="230" t="s">
        <v>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157</v>
      </c>
      <c r="AU230" s="237" t="s">
        <v>156</v>
      </c>
      <c r="AV230" s="13" t="s">
        <v>80</v>
      </c>
      <c r="AW230" s="13" t="s">
        <v>30</v>
      </c>
      <c r="AX230" s="13" t="s">
        <v>14</v>
      </c>
      <c r="AY230" s="237" t="s">
        <v>147</v>
      </c>
    </row>
    <row r="231" s="14" customFormat="1">
      <c r="A231" s="14"/>
      <c r="B231" s="238"/>
      <c r="C231" s="239"/>
      <c r="D231" s="229" t="s">
        <v>157</v>
      </c>
      <c r="E231" s="240" t="s">
        <v>1</v>
      </c>
      <c r="F231" s="241" t="s">
        <v>170</v>
      </c>
      <c r="G231" s="239"/>
      <c r="H231" s="242">
        <v>3.8999999999999999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8" t="s">
        <v>157</v>
      </c>
      <c r="AU231" s="248" t="s">
        <v>156</v>
      </c>
      <c r="AV231" s="14" t="s">
        <v>156</v>
      </c>
      <c r="AW231" s="14" t="s">
        <v>30</v>
      </c>
      <c r="AX231" s="14" t="s">
        <v>14</v>
      </c>
      <c r="AY231" s="248" t="s">
        <v>147</v>
      </c>
    </row>
    <row r="232" s="15" customFormat="1">
      <c r="A232" s="15"/>
      <c r="B232" s="249"/>
      <c r="C232" s="250"/>
      <c r="D232" s="229" t="s">
        <v>157</v>
      </c>
      <c r="E232" s="251" t="s">
        <v>1</v>
      </c>
      <c r="F232" s="252" t="s">
        <v>160</v>
      </c>
      <c r="G232" s="250"/>
      <c r="H232" s="253">
        <v>3.8999999999999999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9" t="s">
        <v>157</v>
      </c>
      <c r="AU232" s="259" t="s">
        <v>156</v>
      </c>
      <c r="AV232" s="15" t="s">
        <v>155</v>
      </c>
      <c r="AW232" s="15" t="s">
        <v>30</v>
      </c>
      <c r="AX232" s="15" t="s">
        <v>80</v>
      </c>
      <c r="AY232" s="259" t="s">
        <v>147</v>
      </c>
    </row>
    <row r="233" s="2" customFormat="1" ht="33" customHeight="1">
      <c r="A233" s="38"/>
      <c r="B233" s="39"/>
      <c r="C233" s="214" t="s">
        <v>155</v>
      </c>
      <c r="D233" s="214" t="s">
        <v>150</v>
      </c>
      <c r="E233" s="215" t="s">
        <v>171</v>
      </c>
      <c r="F233" s="216" t="s">
        <v>172</v>
      </c>
      <c r="G233" s="217" t="s">
        <v>168</v>
      </c>
      <c r="H233" s="218">
        <v>3.8999999999999999</v>
      </c>
      <c r="I233" s="219"/>
      <c r="J233" s="220">
        <f>ROUND(I233*H233,2)</f>
        <v>0</v>
      </c>
      <c r="K233" s="216" t="s">
        <v>154</v>
      </c>
      <c r="L233" s="44"/>
      <c r="M233" s="221" t="s">
        <v>1</v>
      </c>
      <c r="N233" s="222" t="s">
        <v>39</v>
      </c>
      <c r="O233" s="91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155</v>
      </c>
      <c r="AT233" s="225" t="s">
        <v>150</v>
      </c>
      <c r="AU233" s="225" t="s">
        <v>156</v>
      </c>
      <c r="AY233" s="17" t="s">
        <v>147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156</v>
      </c>
      <c r="BK233" s="226">
        <f>ROUND(I233*H233,2)</f>
        <v>0</v>
      </c>
      <c r="BL233" s="17" t="s">
        <v>155</v>
      </c>
      <c r="BM233" s="225" t="s">
        <v>173</v>
      </c>
    </row>
    <row r="234" s="13" customFormat="1">
      <c r="A234" s="13"/>
      <c r="B234" s="227"/>
      <c r="C234" s="228"/>
      <c r="D234" s="229" t="s">
        <v>157</v>
      </c>
      <c r="E234" s="230" t="s">
        <v>1</v>
      </c>
      <c r="F234" s="231" t="s">
        <v>158</v>
      </c>
      <c r="G234" s="228"/>
      <c r="H234" s="230" t="s">
        <v>1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157</v>
      </c>
      <c r="AU234" s="237" t="s">
        <v>156</v>
      </c>
      <c r="AV234" s="13" t="s">
        <v>80</v>
      </c>
      <c r="AW234" s="13" t="s">
        <v>30</v>
      </c>
      <c r="AX234" s="13" t="s">
        <v>14</v>
      </c>
      <c r="AY234" s="237" t="s">
        <v>147</v>
      </c>
    </row>
    <row r="235" s="14" customFormat="1">
      <c r="A235" s="14"/>
      <c r="B235" s="238"/>
      <c r="C235" s="239"/>
      <c r="D235" s="229" t="s">
        <v>157</v>
      </c>
      <c r="E235" s="240" t="s">
        <v>1</v>
      </c>
      <c r="F235" s="241" t="s">
        <v>170</v>
      </c>
      <c r="G235" s="239"/>
      <c r="H235" s="242">
        <v>3.8999999999999999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157</v>
      </c>
      <c r="AU235" s="248" t="s">
        <v>156</v>
      </c>
      <c r="AV235" s="14" t="s">
        <v>156</v>
      </c>
      <c r="AW235" s="14" t="s">
        <v>30</v>
      </c>
      <c r="AX235" s="14" t="s">
        <v>14</v>
      </c>
      <c r="AY235" s="248" t="s">
        <v>147</v>
      </c>
    </row>
    <row r="236" s="15" customFormat="1">
      <c r="A236" s="15"/>
      <c r="B236" s="249"/>
      <c r="C236" s="250"/>
      <c r="D236" s="229" t="s">
        <v>157</v>
      </c>
      <c r="E236" s="251" t="s">
        <v>1</v>
      </c>
      <c r="F236" s="252" t="s">
        <v>160</v>
      </c>
      <c r="G236" s="250"/>
      <c r="H236" s="253">
        <v>3.8999999999999999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9" t="s">
        <v>157</v>
      </c>
      <c r="AU236" s="259" t="s">
        <v>156</v>
      </c>
      <c r="AV236" s="15" t="s">
        <v>155</v>
      </c>
      <c r="AW236" s="15" t="s">
        <v>30</v>
      </c>
      <c r="AX236" s="15" t="s">
        <v>80</v>
      </c>
      <c r="AY236" s="259" t="s">
        <v>147</v>
      </c>
    </row>
    <row r="237" s="12" customFormat="1" ht="22.8" customHeight="1">
      <c r="A237" s="12"/>
      <c r="B237" s="198"/>
      <c r="C237" s="199"/>
      <c r="D237" s="200" t="s">
        <v>72</v>
      </c>
      <c r="E237" s="212" t="s">
        <v>174</v>
      </c>
      <c r="F237" s="212" t="s">
        <v>175</v>
      </c>
      <c r="G237" s="199"/>
      <c r="H237" s="199"/>
      <c r="I237" s="202"/>
      <c r="J237" s="213">
        <f>BK237</f>
        <v>0</v>
      </c>
      <c r="K237" s="199"/>
      <c r="L237" s="204"/>
      <c r="M237" s="205"/>
      <c r="N237" s="206"/>
      <c r="O237" s="206"/>
      <c r="P237" s="207">
        <f>SUM(P238:P268)</f>
        <v>0</v>
      </c>
      <c r="Q237" s="206"/>
      <c r="R237" s="207">
        <f>SUM(R238:R268)</f>
        <v>0</v>
      </c>
      <c r="S237" s="206"/>
      <c r="T237" s="208">
        <f>SUM(T238:T268)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9" t="s">
        <v>80</v>
      </c>
      <c r="AT237" s="210" t="s">
        <v>72</v>
      </c>
      <c r="AU237" s="210" t="s">
        <v>80</v>
      </c>
      <c r="AY237" s="209" t="s">
        <v>147</v>
      </c>
      <c r="BK237" s="211">
        <f>SUM(BK238:BK268)</f>
        <v>0</v>
      </c>
    </row>
    <row r="238" s="2" customFormat="1" ht="24.15" customHeight="1">
      <c r="A238" s="38"/>
      <c r="B238" s="39"/>
      <c r="C238" s="214" t="s">
        <v>176</v>
      </c>
      <c r="D238" s="214" t="s">
        <v>150</v>
      </c>
      <c r="E238" s="215" t="s">
        <v>177</v>
      </c>
      <c r="F238" s="216" t="s">
        <v>178</v>
      </c>
      <c r="G238" s="217" t="s">
        <v>168</v>
      </c>
      <c r="H238" s="218">
        <v>3.7200000000000002</v>
      </c>
      <c r="I238" s="219"/>
      <c r="J238" s="220">
        <f>ROUND(I238*H238,2)</f>
        <v>0</v>
      </c>
      <c r="K238" s="216" t="s">
        <v>154</v>
      </c>
      <c r="L238" s="44"/>
      <c r="M238" s="221" t="s">
        <v>1</v>
      </c>
      <c r="N238" s="222" t="s">
        <v>39</v>
      </c>
      <c r="O238" s="91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5" t="s">
        <v>155</v>
      </c>
      <c r="AT238" s="225" t="s">
        <v>150</v>
      </c>
      <c r="AU238" s="225" t="s">
        <v>156</v>
      </c>
      <c r="AY238" s="17" t="s">
        <v>147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7" t="s">
        <v>156</v>
      </c>
      <c r="BK238" s="226">
        <f>ROUND(I238*H238,2)</f>
        <v>0</v>
      </c>
      <c r="BL238" s="17" t="s">
        <v>155</v>
      </c>
      <c r="BM238" s="225" t="s">
        <v>179</v>
      </c>
    </row>
    <row r="239" s="13" customFormat="1">
      <c r="A239" s="13"/>
      <c r="B239" s="227"/>
      <c r="C239" s="228"/>
      <c r="D239" s="229" t="s">
        <v>157</v>
      </c>
      <c r="E239" s="230" t="s">
        <v>1</v>
      </c>
      <c r="F239" s="231" t="s">
        <v>180</v>
      </c>
      <c r="G239" s="228"/>
      <c r="H239" s="230" t="s">
        <v>1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157</v>
      </c>
      <c r="AU239" s="237" t="s">
        <v>156</v>
      </c>
      <c r="AV239" s="13" t="s">
        <v>80</v>
      </c>
      <c r="AW239" s="13" t="s">
        <v>30</v>
      </c>
      <c r="AX239" s="13" t="s">
        <v>14</v>
      </c>
      <c r="AY239" s="237" t="s">
        <v>147</v>
      </c>
    </row>
    <row r="240" s="14" customFormat="1">
      <c r="A240" s="14"/>
      <c r="B240" s="238"/>
      <c r="C240" s="239"/>
      <c r="D240" s="229" t="s">
        <v>157</v>
      </c>
      <c r="E240" s="240" t="s">
        <v>1</v>
      </c>
      <c r="F240" s="241" t="s">
        <v>181</v>
      </c>
      <c r="G240" s="239"/>
      <c r="H240" s="242">
        <v>3.7200000000000002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157</v>
      </c>
      <c r="AU240" s="248" t="s">
        <v>156</v>
      </c>
      <c r="AV240" s="14" t="s">
        <v>156</v>
      </c>
      <c r="AW240" s="14" t="s">
        <v>30</v>
      </c>
      <c r="AX240" s="14" t="s">
        <v>14</v>
      </c>
      <c r="AY240" s="248" t="s">
        <v>147</v>
      </c>
    </row>
    <row r="241" s="15" customFormat="1">
      <c r="A241" s="15"/>
      <c r="B241" s="249"/>
      <c r="C241" s="250"/>
      <c r="D241" s="229" t="s">
        <v>157</v>
      </c>
      <c r="E241" s="251" t="s">
        <v>1</v>
      </c>
      <c r="F241" s="252" t="s">
        <v>160</v>
      </c>
      <c r="G241" s="250"/>
      <c r="H241" s="253">
        <v>3.7200000000000002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157</v>
      </c>
      <c r="AU241" s="259" t="s">
        <v>156</v>
      </c>
      <c r="AV241" s="15" t="s">
        <v>155</v>
      </c>
      <c r="AW241" s="15" t="s">
        <v>30</v>
      </c>
      <c r="AX241" s="15" t="s">
        <v>80</v>
      </c>
      <c r="AY241" s="259" t="s">
        <v>147</v>
      </c>
    </row>
    <row r="242" s="2" customFormat="1" ht="24.15" customHeight="1">
      <c r="A242" s="38"/>
      <c r="B242" s="39"/>
      <c r="C242" s="214" t="s">
        <v>169</v>
      </c>
      <c r="D242" s="214" t="s">
        <v>150</v>
      </c>
      <c r="E242" s="215" t="s">
        <v>182</v>
      </c>
      <c r="F242" s="216" t="s">
        <v>183</v>
      </c>
      <c r="G242" s="217" t="s">
        <v>168</v>
      </c>
      <c r="H242" s="218">
        <v>5.2800000000000002</v>
      </c>
      <c r="I242" s="219"/>
      <c r="J242" s="220">
        <f>ROUND(I242*H242,2)</f>
        <v>0</v>
      </c>
      <c r="K242" s="216" t="s">
        <v>154</v>
      </c>
      <c r="L242" s="44"/>
      <c r="M242" s="221" t="s">
        <v>1</v>
      </c>
      <c r="N242" s="222" t="s">
        <v>39</v>
      </c>
      <c r="O242" s="91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155</v>
      </c>
      <c r="AT242" s="225" t="s">
        <v>150</v>
      </c>
      <c r="AU242" s="225" t="s">
        <v>156</v>
      </c>
      <c r="AY242" s="17" t="s">
        <v>147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156</v>
      </c>
      <c r="BK242" s="226">
        <f>ROUND(I242*H242,2)</f>
        <v>0</v>
      </c>
      <c r="BL242" s="17" t="s">
        <v>155</v>
      </c>
      <c r="BM242" s="225" t="s">
        <v>184</v>
      </c>
    </row>
    <row r="243" s="13" customFormat="1">
      <c r="A243" s="13"/>
      <c r="B243" s="227"/>
      <c r="C243" s="228"/>
      <c r="D243" s="229" t="s">
        <v>157</v>
      </c>
      <c r="E243" s="230" t="s">
        <v>1</v>
      </c>
      <c r="F243" s="231" t="s">
        <v>180</v>
      </c>
      <c r="G243" s="228"/>
      <c r="H243" s="230" t="s">
        <v>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157</v>
      </c>
      <c r="AU243" s="237" t="s">
        <v>156</v>
      </c>
      <c r="AV243" s="13" t="s">
        <v>80</v>
      </c>
      <c r="AW243" s="13" t="s">
        <v>30</v>
      </c>
      <c r="AX243" s="13" t="s">
        <v>14</v>
      </c>
      <c r="AY243" s="237" t="s">
        <v>147</v>
      </c>
    </row>
    <row r="244" s="14" customFormat="1">
      <c r="A244" s="14"/>
      <c r="B244" s="238"/>
      <c r="C244" s="239"/>
      <c r="D244" s="229" t="s">
        <v>157</v>
      </c>
      <c r="E244" s="240" t="s">
        <v>1</v>
      </c>
      <c r="F244" s="241" t="s">
        <v>185</v>
      </c>
      <c r="G244" s="239"/>
      <c r="H244" s="242">
        <v>5.2800000000000002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157</v>
      </c>
      <c r="AU244" s="248" t="s">
        <v>156</v>
      </c>
      <c r="AV244" s="14" t="s">
        <v>156</v>
      </c>
      <c r="AW244" s="14" t="s">
        <v>30</v>
      </c>
      <c r="AX244" s="14" t="s">
        <v>14</v>
      </c>
      <c r="AY244" s="248" t="s">
        <v>147</v>
      </c>
    </row>
    <row r="245" s="15" customFormat="1">
      <c r="A245" s="15"/>
      <c r="B245" s="249"/>
      <c r="C245" s="250"/>
      <c r="D245" s="229" t="s">
        <v>157</v>
      </c>
      <c r="E245" s="251" t="s">
        <v>1</v>
      </c>
      <c r="F245" s="252" t="s">
        <v>160</v>
      </c>
      <c r="G245" s="250"/>
      <c r="H245" s="253">
        <v>5.2800000000000002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9" t="s">
        <v>157</v>
      </c>
      <c r="AU245" s="259" t="s">
        <v>156</v>
      </c>
      <c r="AV245" s="15" t="s">
        <v>155</v>
      </c>
      <c r="AW245" s="15" t="s">
        <v>30</v>
      </c>
      <c r="AX245" s="15" t="s">
        <v>80</v>
      </c>
      <c r="AY245" s="259" t="s">
        <v>147</v>
      </c>
    </row>
    <row r="246" s="2" customFormat="1" ht="24.15" customHeight="1">
      <c r="A246" s="38"/>
      <c r="B246" s="39"/>
      <c r="C246" s="214" t="s">
        <v>186</v>
      </c>
      <c r="D246" s="214" t="s">
        <v>150</v>
      </c>
      <c r="E246" s="215" t="s">
        <v>187</v>
      </c>
      <c r="F246" s="216" t="s">
        <v>188</v>
      </c>
      <c r="G246" s="217" t="s">
        <v>168</v>
      </c>
      <c r="H246" s="218">
        <v>9.8900000000000006</v>
      </c>
      <c r="I246" s="219"/>
      <c r="J246" s="220">
        <f>ROUND(I246*H246,2)</f>
        <v>0</v>
      </c>
      <c r="K246" s="216" t="s">
        <v>154</v>
      </c>
      <c r="L246" s="44"/>
      <c r="M246" s="221" t="s">
        <v>1</v>
      </c>
      <c r="N246" s="222" t="s">
        <v>39</v>
      </c>
      <c r="O246" s="91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155</v>
      </c>
      <c r="AT246" s="225" t="s">
        <v>150</v>
      </c>
      <c r="AU246" s="225" t="s">
        <v>156</v>
      </c>
      <c r="AY246" s="17" t="s">
        <v>147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156</v>
      </c>
      <c r="BK246" s="226">
        <f>ROUND(I246*H246,2)</f>
        <v>0</v>
      </c>
      <c r="BL246" s="17" t="s">
        <v>155</v>
      </c>
      <c r="BM246" s="225" t="s">
        <v>189</v>
      </c>
    </row>
    <row r="247" s="13" customFormat="1">
      <c r="A247" s="13"/>
      <c r="B247" s="227"/>
      <c r="C247" s="228"/>
      <c r="D247" s="229" t="s">
        <v>157</v>
      </c>
      <c r="E247" s="230" t="s">
        <v>1</v>
      </c>
      <c r="F247" s="231" t="s">
        <v>180</v>
      </c>
      <c r="G247" s="228"/>
      <c r="H247" s="230" t="s">
        <v>1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157</v>
      </c>
      <c r="AU247" s="237" t="s">
        <v>156</v>
      </c>
      <c r="AV247" s="13" t="s">
        <v>80</v>
      </c>
      <c r="AW247" s="13" t="s">
        <v>30</v>
      </c>
      <c r="AX247" s="13" t="s">
        <v>14</v>
      </c>
      <c r="AY247" s="237" t="s">
        <v>147</v>
      </c>
    </row>
    <row r="248" s="14" customFormat="1">
      <c r="A248" s="14"/>
      <c r="B248" s="238"/>
      <c r="C248" s="239"/>
      <c r="D248" s="229" t="s">
        <v>157</v>
      </c>
      <c r="E248" s="240" t="s">
        <v>1</v>
      </c>
      <c r="F248" s="241" t="s">
        <v>190</v>
      </c>
      <c r="G248" s="239"/>
      <c r="H248" s="242">
        <v>5.2699999999999996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157</v>
      </c>
      <c r="AU248" s="248" t="s">
        <v>156</v>
      </c>
      <c r="AV248" s="14" t="s">
        <v>156</v>
      </c>
      <c r="AW248" s="14" t="s">
        <v>30</v>
      </c>
      <c r="AX248" s="14" t="s">
        <v>14</v>
      </c>
      <c r="AY248" s="248" t="s">
        <v>147</v>
      </c>
    </row>
    <row r="249" s="13" customFormat="1">
      <c r="A249" s="13"/>
      <c r="B249" s="227"/>
      <c r="C249" s="228"/>
      <c r="D249" s="229" t="s">
        <v>157</v>
      </c>
      <c r="E249" s="230" t="s">
        <v>1</v>
      </c>
      <c r="F249" s="231" t="s">
        <v>180</v>
      </c>
      <c r="G249" s="228"/>
      <c r="H249" s="230" t="s">
        <v>1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157</v>
      </c>
      <c r="AU249" s="237" t="s">
        <v>156</v>
      </c>
      <c r="AV249" s="13" t="s">
        <v>80</v>
      </c>
      <c r="AW249" s="13" t="s">
        <v>30</v>
      </c>
      <c r="AX249" s="13" t="s">
        <v>14</v>
      </c>
      <c r="AY249" s="237" t="s">
        <v>147</v>
      </c>
    </row>
    <row r="250" s="14" customFormat="1">
      <c r="A250" s="14"/>
      <c r="B250" s="238"/>
      <c r="C250" s="239"/>
      <c r="D250" s="229" t="s">
        <v>157</v>
      </c>
      <c r="E250" s="240" t="s">
        <v>1</v>
      </c>
      <c r="F250" s="241" t="s">
        <v>191</v>
      </c>
      <c r="G250" s="239"/>
      <c r="H250" s="242">
        <v>4.6200000000000001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157</v>
      </c>
      <c r="AU250" s="248" t="s">
        <v>156</v>
      </c>
      <c r="AV250" s="14" t="s">
        <v>156</v>
      </c>
      <c r="AW250" s="14" t="s">
        <v>30</v>
      </c>
      <c r="AX250" s="14" t="s">
        <v>14</v>
      </c>
      <c r="AY250" s="248" t="s">
        <v>147</v>
      </c>
    </row>
    <row r="251" s="15" customFormat="1">
      <c r="A251" s="15"/>
      <c r="B251" s="249"/>
      <c r="C251" s="250"/>
      <c r="D251" s="229" t="s">
        <v>157</v>
      </c>
      <c r="E251" s="251" t="s">
        <v>1</v>
      </c>
      <c r="F251" s="252" t="s">
        <v>160</v>
      </c>
      <c r="G251" s="250"/>
      <c r="H251" s="253">
        <v>9.8900000000000006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9" t="s">
        <v>157</v>
      </c>
      <c r="AU251" s="259" t="s">
        <v>156</v>
      </c>
      <c r="AV251" s="15" t="s">
        <v>155</v>
      </c>
      <c r="AW251" s="15" t="s">
        <v>30</v>
      </c>
      <c r="AX251" s="15" t="s">
        <v>80</v>
      </c>
      <c r="AY251" s="259" t="s">
        <v>147</v>
      </c>
    </row>
    <row r="252" s="2" customFormat="1" ht="24.15" customHeight="1">
      <c r="A252" s="38"/>
      <c r="B252" s="39"/>
      <c r="C252" s="214" t="s">
        <v>173</v>
      </c>
      <c r="D252" s="214" t="s">
        <v>150</v>
      </c>
      <c r="E252" s="215" t="s">
        <v>192</v>
      </c>
      <c r="F252" s="216" t="s">
        <v>193</v>
      </c>
      <c r="G252" s="217" t="s">
        <v>168</v>
      </c>
      <c r="H252" s="218">
        <v>3.2400000000000002</v>
      </c>
      <c r="I252" s="219"/>
      <c r="J252" s="220">
        <f>ROUND(I252*H252,2)</f>
        <v>0</v>
      </c>
      <c r="K252" s="216" t="s">
        <v>154</v>
      </c>
      <c r="L252" s="44"/>
      <c r="M252" s="221" t="s">
        <v>1</v>
      </c>
      <c r="N252" s="222" t="s">
        <v>39</v>
      </c>
      <c r="O252" s="91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155</v>
      </c>
      <c r="AT252" s="225" t="s">
        <v>150</v>
      </c>
      <c r="AU252" s="225" t="s">
        <v>156</v>
      </c>
      <c r="AY252" s="17" t="s">
        <v>147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156</v>
      </c>
      <c r="BK252" s="226">
        <f>ROUND(I252*H252,2)</f>
        <v>0</v>
      </c>
      <c r="BL252" s="17" t="s">
        <v>155</v>
      </c>
      <c r="BM252" s="225" t="s">
        <v>194</v>
      </c>
    </row>
    <row r="253" s="13" customFormat="1">
      <c r="A253" s="13"/>
      <c r="B253" s="227"/>
      <c r="C253" s="228"/>
      <c r="D253" s="229" t="s">
        <v>157</v>
      </c>
      <c r="E253" s="230" t="s">
        <v>1</v>
      </c>
      <c r="F253" s="231" t="s">
        <v>180</v>
      </c>
      <c r="G253" s="228"/>
      <c r="H253" s="230" t="s">
        <v>1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157</v>
      </c>
      <c r="AU253" s="237" t="s">
        <v>156</v>
      </c>
      <c r="AV253" s="13" t="s">
        <v>80</v>
      </c>
      <c r="AW253" s="13" t="s">
        <v>30</v>
      </c>
      <c r="AX253" s="13" t="s">
        <v>14</v>
      </c>
      <c r="AY253" s="237" t="s">
        <v>147</v>
      </c>
    </row>
    <row r="254" s="14" customFormat="1">
      <c r="A254" s="14"/>
      <c r="B254" s="238"/>
      <c r="C254" s="239"/>
      <c r="D254" s="229" t="s">
        <v>157</v>
      </c>
      <c r="E254" s="240" t="s">
        <v>1</v>
      </c>
      <c r="F254" s="241" t="s">
        <v>195</v>
      </c>
      <c r="G254" s="239"/>
      <c r="H254" s="242">
        <v>3.2400000000000002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157</v>
      </c>
      <c r="AU254" s="248" t="s">
        <v>156</v>
      </c>
      <c r="AV254" s="14" t="s">
        <v>156</v>
      </c>
      <c r="AW254" s="14" t="s">
        <v>30</v>
      </c>
      <c r="AX254" s="14" t="s">
        <v>14</v>
      </c>
      <c r="AY254" s="248" t="s">
        <v>147</v>
      </c>
    </row>
    <row r="255" s="15" customFormat="1">
      <c r="A255" s="15"/>
      <c r="B255" s="249"/>
      <c r="C255" s="250"/>
      <c r="D255" s="229" t="s">
        <v>157</v>
      </c>
      <c r="E255" s="251" t="s">
        <v>1</v>
      </c>
      <c r="F255" s="252" t="s">
        <v>160</v>
      </c>
      <c r="G255" s="250"/>
      <c r="H255" s="253">
        <v>3.2400000000000002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9" t="s">
        <v>157</v>
      </c>
      <c r="AU255" s="259" t="s">
        <v>156</v>
      </c>
      <c r="AV255" s="15" t="s">
        <v>155</v>
      </c>
      <c r="AW255" s="15" t="s">
        <v>30</v>
      </c>
      <c r="AX255" s="15" t="s">
        <v>80</v>
      </c>
      <c r="AY255" s="259" t="s">
        <v>147</v>
      </c>
    </row>
    <row r="256" s="2" customFormat="1" ht="24.15" customHeight="1">
      <c r="A256" s="38"/>
      <c r="B256" s="39"/>
      <c r="C256" s="214" t="s">
        <v>196</v>
      </c>
      <c r="D256" s="214" t="s">
        <v>150</v>
      </c>
      <c r="E256" s="215" t="s">
        <v>197</v>
      </c>
      <c r="F256" s="216" t="s">
        <v>198</v>
      </c>
      <c r="G256" s="217" t="s">
        <v>153</v>
      </c>
      <c r="H256" s="218">
        <v>0.317</v>
      </c>
      <c r="I256" s="219"/>
      <c r="J256" s="220">
        <f>ROUND(I256*H256,2)</f>
        <v>0</v>
      </c>
      <c r="K256" s="216" t="s">
        <v>154</v>
      </c>
      <c r="L256" s="44"/>
      <c r="M256" s="221" t="s">
        <v>1</v>
      </c>
      <c r="N256" s="222" t="s">
        <v>39</v>
      </c>
      <c r="O256" s="91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155</v>
      </c>
      <c r="AT256" s="225" t="s">
        <v>150</v>
      </c>
      <c r="AU256" s="225" t="s">
        <v>156</v>
      </c>
      <c r="AY256" s="17" t="s">
        <v>147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156</v>
      </c>
      <c r="BK256" s="226">
        <f>ROUND(I256*H256,2)</f>
        <v>0</v>
      </c>
      <c r="BL256" s="17" t="s">
        <v>155</v>
      </c>
      <c r="BM256" s="225" t="s">
        <v>199</v>
      </c>
    </row>
    <row r="257" s="13" customFormat="1">
      <c r="A257" s="13"/>
      <c r="B257" s="227"/>
      <c r="C257" s="228"/>
      <c r="D257" s="229" t="s">
        <v>157</v>
      </c>
      <c r="E257" s="230" t="s">
        <v>1</v>
      </c>
      <c r="F257" s="231" t="s">
        <v>200</v>
      </c>
      <c r="G257" s="228"/>
      <c r="H257" s="230" t="s">
        <v>1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157</v>
      </c>
      <c r="AU257" s="237" t="s">
        <v>156</v>
      </c>
      <c r="AV257" s="13" t="s">
        <v>80</v>
      </c>
      <c r="AW257" s="13" t="s">
        <v>30</v>
      </c>
      <c r="AX257" s="13" t="s">
        <v>14</v>
      </c>
      <c r="AY257" s="237" t="s">
        <v>147</v>
      </c>
    </row>
    <row r="258" s="14" customFormat="1">
      <c r="A258" s="14"/>
      <c r="B258" s="238"/>
      <c r="C258" s="239"/>
      <c r="D258" s="229" t="s">
        <v>157</v>
      </c>
      <c r="E258" s="240" t="s">
        <v>1</v>
      </c>
      <c r="F258" s="241" t="s">
        <v>201</v>
      </c>
      <c r="G258" s="239"/>
      <c r="H258" s="242">
        <v>0.16900000000000001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8" t="s">
        <v>157</v>
      </c>
      <c r="AU258" s="248" t="s">
        <v>156</v>
      </c>
      <c r="AV258" s="14" t="s">
        <v>156</v>
      </c>
      <c r="AW258" s="14" t="s">
        <v>30</v>
      </c>
      <c r="AX258" s="14" t="s">
        <v>14</v>
      </c>
      <c r="AY258" s="248" t="s">
        <v>147</v>
      </c>
    </row>
    <row r="259" s="14" customFormat="1">
      <c r="A259" s="14"/>
      <c r="B259" s="238"/>
      <c r="C259" s="239"/>
      <c r="D259" s="229" t="s">
        <v>157</v>
      </c>
      <c r="E259" s="240" t="s">
        <v>1</v>
      </c>
      <c r="F259" s="241" t="s">
        <v>202</v>
      </c>
      <c r="G259" s="239"/>
      <c r="H259" s="242">
        <v>0.14799999999999999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157</v>
      </c>
      <c r="AU259" s="248" t="s">
        <v>156</v>
      </c>
      <c r="AV259" s="14" t="s">
        <v>156</v>
      </c>
      <c r="AW259" s="14" t="s">
        <v>30</v>
      </c>
      <c r="AX259" s="14" t="s">
        <v>14</v>
      </c>
      <c r="AY259" s="248" t="s">
        <v>147</v>
      </c>
    </row>
    <row r="260" s="15" customFormat="1">
      <c r="A260" s="15"/>
      <c r="B260" s="249"/>
      <c r="C260" s="250"/>
      <c r="D260" s="229" t="s">
        <v>157</v>
      </c>
      <c r="E260" s="251" t="s">
        <v>1</v>
      </c>
      <c r="F260" s="252" t="s">
        <v>160</v>
      </c>
      <c r="G260" s="250"/>
      <c r="H260" s="253">
        <v>0.317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9" t="s">
        <v>157</v>
      </c>
      <c r="AU260" s="259" t="s">
        <v>156</v>
      </c>
      <c r="AV260" s="15" t="s">
        <v>155</v>
      </c>
      <c r="AW260" s="15" t="s">
        <v>30</v>
      </c>
      <c r="AX260" s="15" t="s">
        <v>80</v>
      </c>
      <c r="AY260" s="259" t="s">
        <v>147</v>
      </c>
    </row>
    <row r="261" s="2" customFormat="1" ht="16.5" customHeight="1">
      <c r="A261" s="38"/>
      <c r="B261" s="39"/>
      <c r="C261" s="214" t="s">
        <v>179</v>
      </c>
      <c r="D261" s="214" t="s">
        <v>150</v>
      </c>
      <c r="E261" s="215" t="s">
        <v>203</v>
      </c>
      <c r="F261" s="216" t="s">
        <v>204</v>
      </c>
      <c r="G261" s="217" t="s">
        <v>153</v>
      </c>
      <c r="H261" s="218">
        <v>0.22400000000000001</v>
      </c>
      <c r="I261" s="219"/>
      <c r="J261" s="220">
        <f>ROUND(I261*H261,2)</f>
        <v>0</v>
      </c>
      <c r="K261" s="216" t="s">
        <v>154</v>
      </c>
      <c r="L261" s="44"/>
      <c r="M261" s="221" t="s">
        <v>1</v>
      </c>
      <c r="N261" s="222" t="s">
        <v>39</v>
      </c>
      <c r="O261" s="91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155</v>
      </c>
      <c r="AT261" s="225" t="s">
        <v>150</v>
      </c>
      <c r="AU261" s="225" t="s">
        <v>156</v>
      </c>
      <c r="AY261" s="17" t="s">
        <v>147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156</v>
      </c>
      <c r="BK261" s="226">
        <f>ROUND(I261*H261,2)</f>
        <v>0</v>
      </c>
      <c r="BL261" s="17" t="s">
        <v>155</v>
      </c>
      <c r="BM261" s="225" t="s">
        <v>205</v>
      </c>
    </row>
    <row r="262" s="13" customFormat="1">
      <c r="A262" s="13"/>
      <c r="B262" s="227"/>
      <c r="C262" s="228"/>
      <c r="D262" s="229" t="s">
        <v>157</v>
      </c>
      <c r="E262" s="230" t="s">
        <v>1</v>
      </c>
      <c r="F262" s="231" t="s">
        <v>206</v>
      </c>
      <c r="G262" s="228"/>
      <c r="H262" s="230" t="s">
        <v>1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157</v>
      </c>
      <c r="AU262" s="237" t="s">
        <v>156</v>
      </c>
      <c r="AV262" s="13" t="s">
        <v>80</v>
      </c>
      <c r="AW262" s="13" t="s">
        <v>30</v>
      </c>
      <c r="AX262" s="13" t="s">
        <v>14</v>
      </c>
      <c r="AY262" s="237" t="s">
        <v>147</v>
      </c>
    </row>
    <row r="263" s="14" customFormat="1">
      <c r="A263" s="14"/>
      <c r="B263" s="238"/>
      <c r="C263" s="239"/>
      <c r="D263" s="229" t="s">
        <v>157</v>
      </c>
      <c r="E263" s="240" t="s">
        <v>1</v>
      </c>
      <c r="F263" s="241" t="s">
        <v>207</v>
      </c>
      <c r="G263" s="239"/>
      <c r="H263" s="242">
        <v>0.22400000000000001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157</v>
      </c>
      <c r="AU263" s="248" t="s">
        <v>156</v>
      </c>
      <c r="AV263" s="14" t="s">
        <v>156</v>
      </c>
      <c r="AW263" s="14" t="s">
        <v>30</v>
      </c>
      <c r="AX263" s="14" t="s">
        <v>14</v>
      </c>
      <c r="AY263" s="248" t="s">
        <v>147</v>
      </c>
    </row>
    <row r="264" s="15" customFormat="1">
      <c r="A264" s="15"/>
      <c r="B264" s="249"/>
      <c r="C264" s="250"/>
      <c r="D264" s="229" t="s">
        <v>157</v>
      </c>
      <c r="E264" s="251" t="s">
        <v>1</v>
      </c>
      <c r="F264" s="252" t="s">
        <v>160</v>
      </c>
      <c r="G264" s="250"/>
      <c r="H264" s="253">
        <v>0.22400000000000001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9" t="s">
        <v>157</v>
      </c>
      <c r="AU264" s="259" t="s">
        <v>156</v>
      </c>
      <c r="AV264" s="15" t="s">
        <v>155</v>
      </c>
      <c r="AW264" s="15" t="s">
        <v>30</v>
      </c>
      <c r="AX264" s="15" t="s">
        <v>80</v>
      </c>
      <c r="AY264" s="259" t="s">
        <v>147</v>
      </c>
    </row>
    <row r="265" s="2" customFormat="1" ht="16.5" customHeight="1">
      <c r="A265" s="38"/>
      <c r="B265" s="39"/>
      <c r="C265" s="214" t="s">
        <v>208</v>
      </c>
      <c r="D265" s="214" t="s">
        <v>150</v>
      </c>
      <c r="E265" s="215" t="s">
        <v>209</v>
      </c>
      <c r="F265" s="216" t="s">
        <v>210</v>
      </c>
      <c r="G265" s="217" t="s">
        <v>153</v>
      </c>
      <c r="H265" s="218">
        <v>0.82799999999999996</v>
      </c>
      <c r="I265" s="219"/>
      <c r="J265" s="220">
        <f>ROUND(I265*H265,2)</f>
        <v>0</v>
      </c>
      <c r="K265" s="216" t="s">
        <v>154</v>
      </c>
      <c r="L265" s="44"/>
      <c r="M265" s="221" t="s">
        <v>1</v>
      </c>
      <c r="N265" s="222" t="s">
        <v>39</v>
      </c>
      <c r="O265" s="91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155</v>
      </c>
      <c r="AT265" s="225" t="s">
        <v>150</v>
      </c>
      <c r="AU265" s="225" t="s">
        <v>156</v>
      </c>
      <c r="AY265" s="17" t="s">
        <v>147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156</v>
      </c>
      <c r="BK265" s="226">
        <f>ROUND(I265*H265,2)</f>
        <v>0</v>
      </c>
      <c r="BL265" s="17" t="s">
        <v>155</v>
      </c>
      <c r="BM265" s="225" t="s">
        <v>211</v>
      </c>
    </row>
    <row r="266" s="13" customFormat="1">
      <c r="A266" s="13"/>
      <c r="B266" s="227"/>
      <c r="C266" s="228"/>
      <c r="D266" s="229" t="s">
        <v>157</v>
      </c>
      <c r="E266" s="230" t="s">
        <v>1</v>
      </c>
      <c r="F266" s="231" t="s">
        <v>206</v>
      </c>
      <c r="G266" s="228"/>
      <c r="H266" s="230" t="s">
        <v>1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157</v>
      </c>
      <c r="AU266" s="237" t="s">
        <v>156</v>
      </c>
      <c r="AV266" s="13" t="s">
        <v>80</v>
      </c>
      <c r="AW266" s="13" t="s">
        <v>30</v>
      </c>
      <c r="AX266" s="13" t="s">
        <v>14</v>
      </c>
      <c r="AY266" s="237" t="s">
        <v>147</v>
      </c>
    </row>
    <row r="267" s="14" customFormat="1">
      <c r="A267" s="14"/>
      <c r="B267" s="238"/>
      <c r="C267" s="239"/>
      <c r="D267" s="229" t="s">
        <v>157</v>
      </c>
      <c r="E267" s="240" t="s">
        <v>1</v>
      </c>
      <c r="F267" s="241" t="s">
        <v>212</v>
      </c>
      <c r="G267" s="239"/>
      <c r="H267" s="242">
        <v>0.82799999999999996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8" t="s">
        <v>157</v>
      </c>
      <c r="AU267" s="248" t="s">
        <v>156</v>
      </c>
      <c r="AV267" s="14" t="s">
        <v>156</v>
      </c>
      <c r="AW267" s="14" t="s">
        <v>30</v>
      </c>
      <c r="AX267" s="14" t="s">
        <v>14</v>
      </c>
      <c r="AY267" s="248" t="s">
        <v>147</v>
      </c>
    </row>
    <row r="268" s="15" customFormat="1">
      <c r="A268" s="15"/>
      <c r="B268" s="249"/>
      <c r="C268" s="250"/>
      <c r="D268" s="229" t="s">
        <v>157</v>
      </c>
      <c r="E268" s="251" t="s">
        <v>1</v>
      </c>
      <c r="F268" s="252" t="s">
        <v>160</v>
      </c>
      <c r="G268" s="250"/>
      <c r="H268" s="253">
        <v>0.82799999999999996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9" t="s">
        <v>157</v>
      </c>
      <c r="AU268" s="259" t="s">
        <v>156</v>
      </c>
      <c r="AV268" s="15" t="s">
        <v>155</v>
      </c>
      <c r="AW268" s="15" t="s">
        <v>30</v>
      </c>
      <c r="AX268" s="15" t="s">
        <v>80</v>
      </c>
      <c r="AY268" s="259" t="s">
        <v>147</v>
      </c>
    </row>
    <row r="269" s="12" customFormat="1" ht="22.8" customHeight="1">
      <c r="A269" s="12"/>
      <c r="B269" s="198"/>
      <c r="C269" s="199"/>
      <c r="D269" s="200" t="s">
        <v>72</v>
      </c>
      <c r="E269" s="212" t="s">
        <v>213</v>
      </c>
      <c r="F269" s="212" t="s">
        <v>214</v>
      </c>
      <c r="G269" s="199"/>
      <c r="H269" s="199"/>
      <c r="I269" s="202"/>
      <c r="J269" s="213">
        <f>BK269</f>
        <v>0</v>
      </c>
      <c r="K269" s="199"/>
      <c r="L269" s="204"/>
      <c r="M269" s="205"/>
      <c r="N269" s="206"/>
      <c r="O269" s="206"/>
      <c r="P269" s="207">
        <f>SUM(P270:P282)</f>
        <v>0</v>
      </c>
      <c r="Q269" s="206"/>
      <c r="R269" s="207">
        <f>SUM(R270:R282)</f>
        <v>0</v>
      </c>
      <c r="S269" s="206"/>
      <c r="T269" s="208">
        <f>SUM(T270:T282)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80</v>
      </c>
      <c r="AT269" s="210" t="s">
        <v>72</v>
      </c>
      <c r="AU269" s="210" t="s">
        <v>80</v>
      </c>
      <c r="AY269" s="209" t="s">
        <v>147</v>
      </c>
      <c r="BK269" s="211">
        <f>SUM(BK270:BK282)</f>
        <v>0</v>
      </c>
    </row>
    <row r="270" s="2" customFormat="1" ht="16.5" customHeight="1">
      <c r="A270" s="38"/>
      <c r="B270" s="39"/>
      <c r="C270" s="214" t="s">
        <v>184</v>
      </c>
      <c r="D270" s="214" t="s">
        <v>150</v>
      </c>
      <c r="E270" s="215" t="s">
        <v>215</v>
      </c>
      <c r="F270" s="216" t="s">
        <v>216</v>
      </c>
      <c r="G270" s="217" t="s">
        <v>217</v>
      </c>
      <c r="H270" s="218">
        <v>3.3999999999999999</v>
      </c>
      <c r="I270" s="219"/>
      <c r="J270" s="220">
        <f>ROUND(I270*H270,2)</f>
        <v>0</v>
      </c>
      <c r="K270" s="216" t="s">
        <v>154</v>
      </c>
      <c r="L270" s="44"/>
      <c r="M270" s="221" t="s">
        <v>1</v>
      </c>
      <c r="N270" s="222" t="s">
        <v>39</v>
      </c>
      <c r="O270" s="91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155</v>
      </c>
      <c r="AT270" s="225" t="s">
        <v>150</v>
      </c>
      <c r="AU270" s="225" t="s">
        <v>156</v>
      </c>
      <c r="AY270" s="17" t="s">
        <v>147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156</v>
      </c>
      <c r="BK270" s="226">
        <f>ROUND(I270*H270,2)</f>
        <v>0</v>
      </c>
      <c r="BL270" s="17" t="s">
        <v>155</v>
      </c>
      <c r="BM270" s="225" t="s">
        <v>218</v>
      </c>
    </row>
    <row r="271" s="13" customFormat="1">
      <c r="A271" s="13"/>
      <c r="B271" s="227"/>
      <c r="C271" s="228"/>
      <c r="D271" s="229" t="s">
        <v>157</v>
      </c>
      <c r="E271" s="230" t="s">
        <v>1</v>
      </c>
      <c r="F271" s="231" t="s">
        <v>219</v>
      </c>
      <c r="G271" s="228"/>
      <c r="H271" s="230" t="s">
        <v>1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157</v>
      </c>
      <c r="AU271" s="237" t="s">
        <v>156</v>
      </c>
      <c r="AV271" s="13" t="s">
        <v>80</v>
      </c>
      <c r="AW271" s="13" t="s">
        <v>30</v>
      </c>
      <c r="AX271" s="13" t="s">
        <v>14</v>
      </c>
      <c r="AY271" s="237" t="s">
        <v>147</v>
      </c>
    </row>
    <row r="272" s="14" customFormat="1">
      <c r="A272" s="14"/>
      <c r="B272" s="238"/>
      <c r="C272" s="239"/>
      <c r="D272" s="229" t="s">
        <v>157</v>
      </c>
      <c r="E272" s="240" t="s">
        <v>1</v>
      </c>
      <c r="F272" s="241" t="s">
        <v>220</v>
      </c>
      <c r="G272" s="239"/>
      <c r="H272" s="242">
        <v>3.3999999999999999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8" t="s">
        <v>157</v>
      </c>
      <c r="AU272" s="248" t="s">
        <v>156</v>
      </c>
      <c r="AV272" s="14" t="s">
        <v>156</v>
      </c>
      <c r="AW272" s="14" t="s">
        <v>30</v>
      </c>
      <c r="AX272" s="14" t="s">
        <v>14</v>
      </c>
      <c r="AY272" s="248" t="s">
        <v>147</v>
      </c>
    </row>
    <row r="273" s="15" customFormat="1">
      <c r="A273" s="15"/>
      <c r="B273" s="249"/>
      <c r="C273" s="250"/>
      <c r="D273" s="229" t="s">
        <v>157</v>
      </c>
      <c r="E273" s="251" t="s">
        <v>1</v>
      </c>
      <c r="F273" s="252" t="s">
        <v>160</v>
      </c>
      <c r="G273" s="250"/>
      <c r="H273" s="253">
        <v>3.3999999999999999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9" t="s">
        <v>157</v>
      </c>
      <c r="AU273" s="259" t="s">
        <v>156</v>
      </c>
      <c r="AV273" s="15" t="s">
        <v>155</v>
      </c>
      <c r="AW273" s="15" t="s">
        <v>30</v>
      </c>
      <c r="AX273" s="15" t="s">
        <v>80</v>
      </c>
      <c r="AY273" s="259" t="s">
        <v>147</v>
      </c>
    </row>
    <row r="274" s="2" customFormat="1" ht="21.75" customHeight="1">
      <c r="A274" s="38"/>
      <c r="B274" s="39"/>
      <c r="C274" s="214" t="s">
        <v>221</v>
      </c>
      <c r="D274" s="214" t="s">
        <v>150</v>
      </c>
      <c r="E274" s="215" t="s">
        <v>222</v>
      </c>
      <c r="F274" s="216" t="s">
        <v>223</v>
      </c>
      <c r="G274" s="217" t="s">
        <v>168</v>
      </c>
      <c r="H274" s="218">
        <v>6.0999999999999996</v>
      </c>
      <c r="I274" s="219"/>
      <c r="J274" s="220">
        <f>ROUND(I274*H274,2)</f>
        <v>0</v>
      </c>
      <c r="K274" s="216" t="s">
        <v>154</v>
      </c>
      <c r="L274" s="44"/>
      <c r="M274" s="221" t="s">
        <v>1</v>
      </c>
      <c r="N274" s="222" t="s">
        <v>39</v>
      </c>
      <c r="O274" s="91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5" t="s">
        <v>155</v>
      </c>
      <c r="AT274" s="225" t="s">
        <v>150</v>
      </c>
      <c r="AU274" s="225" t="s">
        <v>156</v>
      </c>
      <c r="AY274" s="17" t="s">
        <v>147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7" t="s">
        <v>156</v>
      </c>
      <c r="BK274" s="226">
        <f>ROUND(I274*H274,2)</f>
        <v>0</v>
      </c>
      <c r="BL274" s="17" t="s">
        <v>155</v>
      </c>
      <c r="BM274" s="225" t="s">
        <v>224</v>
      </c>
    </row>
    <row r="275" s="13" customFormat="1">
      <c r="A275" s="13"/>
      <c r="B275" s="227"/>
      <c r="C275" s="228"/>
      <c r="D275" s="229" t="s">
        <v>157</v>
      </c>
      <c r="E275" s="230" t="s">
        <v>1</v>
      </c>
      <c r="F275" s="231" t="s">
        <v>225</v>
      </c>
      <c r="G275" s="228"/>
      <c r="H275" s="230" t="s">
        <v>1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157</v>
      </c>
      <c r="AU275" s="237" t="s">
        <v>156</v>
      </c>
      <c r="AV275" s="13" t="s">
        <v>80</v>
      </c>
      <c r="AW275" s="13" t="s">
        <v>30</v>
      </c>
      <c r="AX275" s="13" t="s">
        <v>14</v>
      </c>
      <c r="AY275" s="237" t="s">
        <v>147</v>
      </c>
    </row>
    <row r="276" s="14" customFormat="1">
      <c r="A276" s="14"/>
      <c r="B276" s="238"/>
      <c r="C276" s="239"/>
      <c r="D276" s="229" t="s">
        <v>157</v>
      </c>
      <c r="E276" s="240" t="s">
        <v>1</v>
      </c>
      <c r="F276" s="241" t="s">
        <v>226</v>
      </c>
      <c r="G276" s="239"/>
      <c r="H276" s="242">
        <v>6.0999999999999996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157</v>
      </c>
      <c r="AU276" s="248" t="s">
        <v>156</v>
      </c>
      <c r="AV276" s="14" t="s">
        <v>156</v>
      </c>
      <c r="AW276" s="14" t="s">
        <v>30</v>
      </c>
      <c r="AX276" s="14" t="s">
        <v>14</v>
      </c>
      <c r="AY276" s="248" t="s">
        <v>147</v>
      </c>
    </row>
    <row r="277" s="15" customFormat="1">
      <c r="A277" s="15"/>
      <c r="B277" s="249"/>
      <c r="C277" s="250"/>
      <c r="D277" s="229" t="s">
        <v>157</v>
      </c>
      <c r="E277" s="251" t="s">
        <v>1</v>
      </c>
      <c r="F277" s="252" t="s">
        <v>160</v>
      </c>
      <c r="G277" s="250"/>
      <c r="H277" s="253">
        <v>6.0999999999999996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9" t="s">
        <v>157</v>
      </c>
      <c r="AU277" s="259" t="s">
        <v>156</v>
      </c>
      <c r="AV277" s="15" t="s">
        <v>155</v>
      </c>
      <c r="AW277" s="15" t="s">
        <v>30</v>
      </c>
      <c r="AX277" s="15" t="s">
        <v>80</v>
      </c>
      <c r="AY277" s="259" t="s">
        <v>147</v>
      </c>
    </row>
    <row r="278" s="2" customFormat="1" ht="24.15" customHeight="1">
      <c r="A278" s="38"/>
      <c r="B278" s="39"/>
      <c r="C278" s="214" t="s">
        <v>189</v>
      </c>
      <c r="D278" s="214" t="s">
        <v>150</v>
      </c>
      <c r="E278" s="215" t="s">
        <v>227</v>
      </c>
      <c r="F278" s="216" t="s">
        <v>228</v>
      </c>
      <c r="G278" s="217" t="s">
        <v>168</v>
      </c>
      <c r="H278" s="218">
        <v>6.5629999999999997</v>
      </c>
      <c r="I278" s="219"/>
      <c r="J278" s="220">
        <f>ROUND(I278*H278,2)</f>
        <v>0</v>
      </c>
      <c r="K278" s="216" t="s">
        <v>154</v>
      </c>
      <c r="L278" s="44"/>
      <c r="M278" s="221" t="s">
        <v>1</v>
      </c>
      <c r="N278" s="222" t="s">
        <v>39</v>
      </c>
      <c r="O278" s="91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155</v>
      </c>
      <c r="AT278" s="225" t="s">
        <v>150</v>
      </c>
      <c r="AU278" s="225" t="s">
        <v>156</v>
      </c>
      <c r="AY278" s="17" t="s">
        <v>147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156</v>
      </c>
      <c r="BK278" s="226">
        <f>ROUND(I278*H278,2)</f>
        <v>0</v>
      </c>
      <c r="BL278" s="17" t="s">
        <v>155</v>
      </c>
      <c r="BM278" s="225" t="s">
        <v>229</v>
      </c>
    </row>
    <row r="279" s="13" customFormat="1">
      <c r="A279" s="13"/>
      <c r="B279" s="227"/>
      <c r="C279" s="228"/>
      <c r="D279" s="229" t="s">
        <v>157</v>
      </c>
      <c r="E279" s="230" t="s">
        <v>1</v>
      </c>
      <c r="F279" s="231" t="s">
        <v>225</v>
      </c>
      <c r="G279" s="228"/>
      <c r="H279" s="230" t="s">
        <v>1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157</v>
      </c>
      <c r="AU279" s="237" t="s">
        <v>156</v>
      </c>
      <c r="AV279" s="13" t="s">
        <v>80</v>
      </c>
      <c r="AW279" s="13" t="s">
        <v>30</v>
      </c>
      <c r="AX279" s="13" t="s">
        <v>14</v>
      </c>
      <c r="AY279" s="237" t="s">
        <v>147</v>
      </c>
    </row>
    <row r="280" s="14" customFormat="1">
      <c r="A280" s="14"/>
      <c r="B280" s="238"/>
      <c r="C280" s="239"/>
      <c r="D280" s="229" t="s">
        <v>157</v>
      </c>
      <c r="E280" s="240" t="s">
        <v>1</v>
      </c>
      <c r="F280" s="241" t="s">
        <v>230</v>
      </c>
      <c r="G280" s="239"/>
      <c r="H280" s="242">
        <v>2.5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8" t="s">
        <v>157</v>
      </c>
      <c r="AU280" s="248" t="s">
        <v>156</v>
      </c>
      <c r="AV280" s="14" t="s">
        <v>156</v>
      </c>
      <c r="AW280" s="14" t="s">
        <v>30</v>
      </c>
      <c r="AX280" s="14" t="s">
        <v>14</v>
      </c>
      <c r="AY280" s="248" t="s">
        <v>147</v>
      </c>
    </row>
    <row r="281" s="14" customFormat="1">
      <c r="A281" s="14"/>
      <c r="B281" s="238"/>
      <c r="C281" s="239"/>
      <c r="D281" s="229" t="s">
        <v>157</v>
      </c>
      <c r="E281" s="240" t="s">
        <v>1</v>
      </c>
      <c r="F281" s="241" t="s">
        <v>231</v>
      </c>
      <c r="G281" s="239"/>
      <c r="H281" s="242">
        <v>4.0629999999999997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157</v>
      </c>
      <c r="AU281" s="248" t="s">
        <v>156</v>
      </c>
      <c r="AV281" s="14" t="s">
        <v>156</v>
      </c>
      <c r="AW281" s="14" t="s">
        <v>30</v>
      </c>
      <c r="AX281" s="14" t="s">
        <v>14</v>
      </c>
      <c r="AY281" s="248" t="s">
        <v>147</v>
      </c>
    </row>
    <row r="282" s="15" customFormat="1">
      <c r="A282" s="15"/>
      <c r="B282" s="249"/>
      <c r="C282" s="250"/>
      <c r="D282" s="229" t="s">
        <v>157</v>
      </c>
      <c r="E282" s="251" t="s">
        <v>1</v>
      </c>
      <c r="F282" s="252" t="s">
        <v>160</v>
      </c>
      <c r="G282" s="250"/>
      <c r="H282" s="253">
        <v>6.5629999999999997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9" t="s">
        <v>157</v>
      </c>
      <c r="AU282" s="259" t="s">
        <v>156</v>
      </c>
      <c r="AV282" s="15" t="s">
        <v>155</v>
      </c>
      <c r="AW282" s="15" t="s">
        <v>30</v>
      </c>
      <c r="AX282" s="15" t="s">
        <v>80</v>
      </c>
      <c r="AY282" s="259" t="s">
        <v>147</v>
      </c>
    </row>
    <row r="283" s="12" customFormat="1" ht="22.8" customHeight="1">
      <c r="A283" s="12"/>
      <c r="B283" s="198"/>
      <c r="C283" s="199"/>
      <c r="D283" s="200" t="s">
        <v>72</v>
      </c>
      <c r="E283" s="212" t="s">
        <v>232</v>
      </c>
      <c r="F283" s="212" t="s">
        <v>233</v>
      </c>
      <c r="G283" s="199"/>
      <c r="H283" s="199"/>
      <c r="I283" s="202"/>
      <c r="J283" s="213">
        <f>BK283</f>
        <v>0</v>
      </c>
      <c r="K283" s="199"/>
      <c r="L283" s="204"/>
      <c r="M283" s="205"/>
      <c r="N283" s="206"/>
      <c r="O283" s="206"/>
      <c r="P283" s="207">
        <f>SUM(P284:P307)</f>
        <v>0</v>
      </c>
      <c r="Q283" s="206"/>
      <c r="R283" s="207">
        <f>SUM(R284:R307)</f>
        <v>0</v>
      </c>
      <c r="S283" s="206"/>
      <c r="T283" s="208">
        <f>SUM(T284:T307)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9" t="s">
        <v>80</v>
      </c>
      <c r="AT283" s="210" t="s">
        <v>72</v>
      </c>
      <c r="AU283" s="210" t="s">
        <v>80</v>
      </c>
      <c r="AY283" s="209" t="s">
        <v>147</v>
      </c>
      <c r="BK283" s="211">
        <f>SUM(BK284:BK307)</f>
        <v>0</v>
      </c>
    </row>
    <row r="284" s="2" customFormat="1" ht="16.5" customHeight="1">
      <c r="A284" s="38"/>
      <c r="B284" s="39"/>
      <c r="C284" s="214" t="s">
        <v>8</v>
      </c>
      <c r="D284" s="214" t="s">
        <v>150</v>
      </c>
      <c r="E284" s="215" t="s">
        <v>234</v>
      </c>
      <c r="F284" s="216" t="s">
        <v>235</v>
      </c>
      <c r="G284" s="217" t="s">
        <v>236</v>
      </c>
      <c r="H284" s="218">
        <v>1</v>
      </c>
      <c r="I284" s="219"/>
      <c r="J284" s="220">
        <f>ROUND(I284*H284,2)</f>
        <v>0</v>
      </c>
      <c r="K284" s="216" t="s">
        <v>154</v>
      </c>
      <c r="L284" s="44"/>
      <c r="M284" s="221" t="s">
        <v>1</v>
      </c>
      <c r="N284" s="222" t="s">
        <v>39</v>
      </c>
      <c r="O284" s="91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5" t="s">
        <v>155</v>
      </c>
      <c r="AT284" s="225" t="s">
        <v>150</v>
      </c>
      <c r="AU284" s="225" t="s">
        <v>156</v>
      </c>
      <c r="AY284" s="17" t="s">
        <v>147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156</v>
      </c>
      <c r="BK284" s="226">
        <f>ROUND(I284*H284,2)</f>
        <v>0</v>
      </c>
      <c r="BL284" s="17" t="s">
        <v>155</v>
      </c>
      <c r="BM284" s="225" t="s">
        <v>237</v>
      </c>
    </row>
    <row r="285" s="13" customFormat="1">
      <c r="A285" s="13"/>
      <c r="B285" s="227"/>
      <c r="C285" s="228"/>
      <c r="D285" s="229" t="s">
        <v>157</v>
      </c>
      <c r="E285" s="230" t="s">
        <v>1</v>
      </c>
      <c r="F285" s="231" t="s">
        <v>238</v>
      </c>
      <c r="G285" s="228"/>
      <c r="H285" s="230" t="s">
        <v>1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157</v>
      </c>
      <c r="AU285" s="237" t="s">
        <v>156</v>
      </c>
      <c r="AV285" s="13" t="s">
        <v>80</v>
      </c>
      <c r="AW285" s="13" t="s">
        <v>30</v>
      </c>
      <c r="AX285" s="13" t="s">
        <v>14</v>
      </c>
      <c r="AY285" s="237" t="s">
        <v>147</v>
      </c>
    </row>
    <row r="286" s="14" customFormat="1">
      <c r="A286" s="14"/>
      <c r="B286" s="238"/>
      <c r="C286" s="239"/>
      <c r="D286" s="229" t="s">
        <v>157</v>
      </c>
      <c r="E286" s="240" t="s">
        <v>1</v>
      </c>
      <c r="F286" s="241" t="s">
        <v>80</v>
      </c>
      <c r="G286" s="239"/>
      <c r="H286" s="242">
        <v>1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157</v>
      </c>
      <c r="AU286" s="248" t="s">
        <v>156</v>
      </c>
      <c r="AV286" s="14" t="s">
        <v>156</v>
      </c>
      <c r="AW286" s="14" t="s">
        <v>30</v>
      </c>
      <c r="AX286" s="14" t="s">
        <v>14</v>
      </c>
      <c r="AY286" s="248" t="s">
        <v>147</v>
      </c>
    </row>
    <row r="287" s="15" customFormat="1">
      <c r="A287" s="15"/>
      <c r="B287" s="249"/>
      <c r="C287" s="250"/>
      <c r="D287" s="229" t="s">
        <v>157</v>
      </c>
      <c r="E287" s="251" t="s">
        <v>1</v>
      </c>
      <c r="F287" s="252" t="s">
        <v>160</v>
      </c>
      <c r="G287" s="250"/>
      <c r="H287" s="253">
        <v>1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9" t="s">
        <v>157</v>
      </c>
      <c r="AU287" s="259" t="s">
        <v>156</v>
      </c>
      <c r="AV287" s="15" t="s">
        <v>155</v>
      </c>
      <c r="AW287" s="15" t="s">
        <v>30</v>
      </c>
      <c r="AX287" s="15" t="s">
        <v>80</v>
      </c>
      <c r="AY287" s="259" t="s">
        <v>147</v>
      </c>
    </row>
    <row r="288" s="2" customFormat="1" ht="16.5" customHeight="1">
      <c r="A288" s="38"/>
      <c r="B288" s="39"/>
      <c r="C288" s="214" t="s">
        <v>194</v>
      </c>
      <c r="D288" s="214" t="s">
        <v>150</v>
      </c>
      <c r="E288" s="215" t="s">
        <v>239</v>
      </c>
      <c r="F288" s="216" t="s">
        <v>240</v>
      </c>
      <c r="G288" s="217" t="s">
        <v>236</v>
      </c>
      <c r="H288" s="218">
        <v>1</v>
      </c>
      <c r="I288" s="219"/>
      <c r="J288" s="220">
        <f>ROUND(I288*H288,2)</f>
        <v>0</v>
      </c>
      <c r="K288" s="216" t="s">
        <v>154</v>
      </c>
      <c r="L288" s="44"/>
      <c r="M288" s="221" t="s">
        <v>1</v>
      </c>
      <c r="N288" s="222" t="s">
        <v>39</v>
      </c>
      <c r="O288" s="91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155</v>
      </c>
      <c r="AT288" s="225" t="s">
        <v>150</v>
      </c>
      <c r="AU288" s="225" t="s">
        <v>156</v>
      </c>
      <c r="AY288" s="17" t="s">
        <v>147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156</v>
      </c>
      <c r="BK288" s="226">
        <f>ROUND(I288*H288,2)</f>
        <v>0</v>
      </c>
      <c r="BL288" s="17" t="s">
        <v>155</v>
      </c>
      <c r="BM288" s="225" t="s">
        <v>241</v>
      </c>
    </row>
    <row r="289" s="13" customFormat="1">
      <c r="A289" s="13"/>
      <c r="B289" s="227"/>
      <c r="C289" s="228"/>
      <c r="D289" s="229" t="s">
        <v>157</v>
      </c>
      <c r="E289" s="230" t="s">
        <v>1</v>
      </c>
      <c r="F289" s="231" t="s">
        <v>238</v>
      </c>
      <c r="G289" s="228"/>
      <c r="H289" s="230" t="s">
        <v>1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157</v>
      </c>
      <c r="AU289" s="237" t="s">
        <v>156</v>
      </c>
      <c r="AV289" s="13" t="s">
        <v>80</v>
      </c>
      <c r="AW289" s="13" t="s">
        <v>30</v>
      </c>
      <c r="AX289" s="13" t="s">
        <v>14</v>
      </c>
      <c r="AY289" s="237" t="s">
        <v>147</v>
      </c>
    </row>
    <row r="290" s="14" customFormat="1">
      <c r="A290" s="14"/>
      <c r="B290" s="238"/>
      <c r="C290" s="239"/>
      <c r="D290" s="229" t="s">
        <v>157</v>
      </c>
      <c r="E290" s="240" t="s">
        <v>1</v>
      </c>
      <c r="F290" s="241" t="s">
        <v>80</v>
      </c>
      <c r="G290" s="239"/>
      <c r="H290" s="242">
        <v>1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157</v>
      </c>
      <c r="AU290" s="248" t="s">
        <v>156</v>
      </c>
      <c r="AV290" s="14" t="s">
        <v>156</v>
      </c>
      <c r="AW290" s="14" t="s">
        <v>30</v>
      </c>
      <c r="AX290" s="14" t="s">
        <v>14</v>
      </c>
      <c r="AY290" s="248" t="s">
        <v>147</v>
      </c>
    </row>
    <row r="291" s="15" customFormat="1">
      <c r="A291" s="15"/>
      <c r="B291" s="249"/>
      <c r="C291" s="250"/>
      <c r="D291" s="229" t="s">
        <v>157</v>
      </c>
      <c r="E291" s="251" t="s">
        <v>1</v>
      </c>
      <c r="F291" s="252" t="s">
        <v>160</v>
      </c>
      <c r="G291" s="250"/>
      <c r="H291" s="253">
        <v>1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9" t="s">
        <v>157</v>
      </c>
      <c r="AU291" s="259" t="s">
        <v>156</v>
      </c>
      <c r="AV291" s="15" t="s">
        <v>155</v>
      </c>
      <c r="AW291" s="15" t="s">
        <v>30</v>
      </c>
      <c r="AX291" s="15" t="s">
        <v>80</v>
      </c>
      <c r="AY291" s="259" t="s">
        <v>147</v>
      </c>
    </row>
    <row r="292" s="2" customFormat="1" ht="16.5" customHeight="1">
      <c r="A292" s="38"/>
      <c r="B292" s="39"/>
      <c r="C292" s="214" t="s">
        <v>242</v>
      </c>
      <c r="D292" s="214" t="s">
        <v>150</v>
      </c>
      <c r="E292" s="215" t="s">
        <v>243</v>
      </c>
      <c r="F292" s="216" t="s">
        <v>244</v>
      </c>
      <c r="G292" s="217" t="s">
        <v>236</v>
      </c>
      <c r="H292" s="218">
        <v>1</v>
      </c>
      <c r="I292" s="219"/>
      <c r="J292" s="220">
        <f>ROUND(I292*H292,2)</f>
        <v>0</v>
      </c>
      <c r="K292" s="216" t="s">
        <v>154</v>
      </c>
      <c r="L292" s="44"/>
      <c r="M292" s="221" t="s">
        <v>1</v>
      </c>
      <c r="N292" s="222" t="s">
        <v>39</v>
      </c>
      <c r="O292" s="91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5" t="s">
        <v>155</v>
      </c>
      <c r="AT292" s="225" t="s">
        <v>150</v>
      </c>
      <c r="AU292" s="225" t="s">
        <v>156</v>
      </c>
      <c r="AY292" s="17" t="s">
        <v>147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7" t="s">
        <v>156</v>
      </c>
      <c r="BK292" s="226">
        <f>ROUND(I292*H292,2)</f>
        <v>0</v>
      </c>
      <c r="BL292" s="17" t="s">
        <v>155</v>
      </c>
      <c r="BM292" s="225" t="s">
        <v>245</v>
      </c>
    </row>
    <row r="293" s="13" customFormat="1">
      <c r="A293" s="13"/>
      <c r="B293" s="227"/>
      <c r="C293" s="228"/>
      <c r="D293" s="229" t="s">
        <v>157</v>
      </c>
      <c r="E293" s="230" t="s">
        <v>1</v>
      </c>
      <c r="F293" s="231" t="s">
        <v>238</v>
      </c>
      <c r="G293" s="228"/>
      <c r="H293" s="230" t="s">
        <v>1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157</v>
      </c>
      <c r="AU293" s="237" t="s">
        <v>156</v>
      </c>
      <c r="AV293" s="13" t="s">
        <v>80</v>
      </c>
      <c r="AW293" s="13" t="s">
        <v>30</v>
      </c>
      <c r="AX293" s="13" t="s">
        <v>14</v>
      </c>
      <c r="AY293" s="237" t="s">
        <v>147</v>
      </c>
    </row>
    <row r="294" s="14" customFormat="1">
      <c r="A294" s="14"/>
      <c r="B294" s="238"/>
      <c r="C294" s="239"/>
      <c r="D294" s="229" t="s">
        <v>157</v>
      </c>
      <c r="E294" s="240" t="s">
        <v>1</v>
      </c>
      <c r="F294" s="241" t="s">
        <v>80</v>
      </c>
      <c r="G294" s="239"/>
      <c r="H294" s="242">
        <v>1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157</v>
      </c>
      <c r="AU294" s="248" t="s">
        <v>156</v>
      </c>
      <c r="AV294" s="14" t="s">
        <v>156</v>
      </c>
      <c r="AW294" s="14" t="s">
        <v>30</v>
      </c>
      <c r="AX294" s="14" t="s">
        <v>14</v>
      </c>
      <c r="AY294" s="248" t="s">
        <v>147</v>
      </c>
    </row>
    <row r="295" s="15" customFormat="1">
      <c r="A295" s="15"/>
      <c r="B295" s="249"/>
      <c r="C295" s="250"/>
      <c r="D295" s="229" t="s">
        <v>157</v>
      </c>
      <c r="E295" s="251" t="s">
        <v>1</v>
      </c>
      <c r="F295" s="252" t="s">
        <v>160</v>
      </c>
      <c r="G295" s="250"/>
      <c r="H295" s="253">
        <v>1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9" t="s">
        <v>157</v>
      </c>
      <c r="AU295" s="259" t="s">
        <v>156</v>
      </c>
      <c r="AV295" s="15" t="s">
        <v>155</v>
      </c>
      <c r="AW295" s="15" t="s">
        <v>30</v>
      </c>
      <c r="AX295" s="15" t="s">
        <v>80</v>
      </c>
      <c r="AY295" s="259" t="s">
        <v>147</v>
      </c>
    </row>
    <row r="296" s="2" customFormat="1" ht="16.5" customHeight="1">
      <c r="A296" s="38"/>
      <c r="B296" s="39"/>
      <c r="C296" s="214" t="s">
        <v>199</v>
      </c>
      <c r="D296" s="214" t="s">
        <v>150</v>
      </c>
      <c r="E296" s="215" t="s">
        <v>246</v>
      </c>
      <c r="F296" s="216" t="s">
        <v>247</v>
      </c>
      <c r="G296" s="217" t="s">
        <v>248</v>
      </c>
      <c r="H296" s="218">
        <v>1</v>
      </c>
      <c r="I296" s="219"/>
      <c r="J296" s="220">
        <f>ROUND(I296*H296,2)</f>
        <v>0</v>
      </c>
      <c r="K296" s="216" t="s">
        <v>154</v>
      </c>
      <c r="L296" s="44"/>
      <c r="M296" s="221" t="s">
        <v>1</v>
      </c>
      <c r="N296" s="222" t="s">
        <v>39</v>
      </c>
      <c r="O296" s="91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5" t="s">
        <v>155</v>
      </c>
      <c r="AT296" s="225" t="s">
        <v>150</v>
      </c>
      <c r="AU296" s="225" t="s">
        <v>156</v>
      </c>
      <c r="AY296" s="17" t="s">
        <v>147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7" t="s">
        <v>156</v>
      </c>
      <c r="BK296" s="226">
        <f>ROUND(I296*H296,2)</f>
        <v>0</v>
      </c>
      <c r="BL296" s="17" t="s">
        <v>155</v>
      </c>
      <c r="BM296" s="225" t="s">
        <v>249</v>
      </c>
    </row>
    <row r="297" s="13" customFormat="1">
      <c r="A297" s="13"/>
      <c r="B297" s="227"/>
      <c r="C297" s="228"/>
      <c r="D297" s="229" t="s">
        <v>157</v>
      </c>
      <c r="E297" s="230" t="s">
        <v>1</v>
      </c>
      <c r="F297" s="231" t="s">
        <v>238</v>
      </c>
      <c r="G297" s="228"/>
      <c r="H297" s="230" t="s">
        <v>1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157</v>
      </c>
      <c r="AU297" s="237" t="s">
        <v>156</v>
      </c>
      <c r="AV297" s="13" t="s">
        <v>80</v>
      </c>
      <c r="AW297" s="13" t="s">
        <v>30</v>
      </c>
      <c r="AX297" s="13" t="s">
        <v>14</v>
      </c>
      <c r="AY297" s="237" t="s">
        <v>147</v>
      </c>
    </row>
    <row r="298" s="14" customFormat="1">
      <c r="A298" s="14"/>
      <c r="B298" s="238"/>
      <c r="C298" s="239"/>
      <c r="D298" s="229" t="s">
        <v>157</v>
      </c>
      <c r="E298" s="240" t="s">
        <v>1</v>
      </c>
      <c r="F298" s="241" t="s">
        <v>80</v>
      </c>
      <c r="G298" s="239"/>
      <c r="H298" s="242">
        <v>1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157</v>
      </c>
      <c r="AU298" s="248" t="s">
        <v>156</v>
      </c>
      <c r="AV298" s="14" t="s">
        <v>156</v>
      </c>
      <c r="AW298" s="14" t="s">
        <v>30</v>
      </c>
      <c r="AX298" s="14" t="s">
        <v>14</v>
      </c>
      <c r="AY298" s="248" t="s">
        <v>147</v>
      </c>
    </row>
    <row r="299" s="15" customFormat="1">
      <c r="A299" s="15"/>
      <c r="B299" s="249"/>
      <c r="C299" s="250"/>
      <c r="D299" s="229" t="s">
        <v>157</v>
      </c>
      <c r="E299" s="251" t="s">
        <v>1</v>
      </c>
      <c r="F299" s="252" t="s">
        <v>160</v>
      </c>
      <c r="G299" s="250"/>
      <c r="H299" s="253">
        <v>1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9" t="s">
        <v>157</v>
      </c>
      <c r="AU299" s="259" t="s">
        <v>156</v>
      </c>
      <c r="AV299" s="15" t="s">
        <v>155</v>
      </c>
      <c r="AW299" s="15" t="s">
        <v>30</v>
      </c>
      <c r="AX299" s="15" t="s">
        <v>80</v>
      </c>
      <c r="AY299" s="259" t="s">
        <v>147</v>
      </c>
    </row>
    <row r="300" s="2" customFormat="1" ht="16.5" customHeight="1">
      <c r="A300" s="38"/>
      <c r="B300" s="39"/>
      <c r="C300" s="214" t="s">
        <v>250</v>
      </c>
      <c r="D300" s="214" t="s">
        <v>150</v>
      </c>
      <c r="E300" s="215" t="s">
        <v>251</v>
      </c>
      <c r="F300" s="216" t="s">
        <v>252</v>
      </c>
      <c r="G300" s="217" t="s">
        <v>248</v>
      </c>
      <c r="H300" s="218">
        <v>1</v>
      </c>
      <c r="I300" s="219"/>
      <c r="J300" s="220">
        <f>ROUND(I300*H300,2)</f>
        <v>0</v>
      </c>
      <c r="K300" s="216" t="s">
        <v>154</v>
      </c>
      <c r="L300" s="44"/>
      <c r="M300" s="221" t="s">
        <v>1</v>
      </c>
      <c r="N300" s="222" t="s">
        <v>39</v>
      </c>
      <c r="O300" s="91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5" t="s">
        <v>155</v>
      </c>
      <c r="AT300" s="225" t="s">
        <v>150</v>
      </c>
      <c r="AU300" s="225" t="s">
        <v>156</v>
      </c>
      <c r="AY300" s="17" t="s">
        <v>147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7" t="s">
        <v>156</v>
      </c>
      <c r="BK300" s="226">
        <f>ROUND(I300*H300,2)</f>
        <v>0</v>
      </c>
      <c r="BL300" s="17" t="s">
        <v>155</v>
      </c>
      <c r="BM300" s="225" t="s">
        <v>253</v>
      </c>
    </row>
    <row r="301" s="13" customFormat="1">
      <c r="A301" s="13"/>
      <c r="B301" s="227"/>
      <c r="C301" s="228"/>
      <c r="D301" s="229" t="s">
        <v>157</v>
      </c>
      <c r="E301" s="230" t="s">
        <v>1</v>
      </c>
      <c r="F301" s="231" t="s">
        <v>238</v>
      </c>
      <c r="G301" s="228"/>
      <c r="H301" s="230" t="s">
        <v>1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157</v>
      </c>
      <c r="AU301" s="237" t="s">
        <v>156</v>
      </c>
      <c r="AV301" s="13" t="s">
        <v>80</v>
      </c>
      <c r="AW301" s="13" t="s">
        <v>30</v>
      </c>
      <c r="AX301" s="13" t="s">
        <v>14</v>
      </c>
      <c r="AY301" s="237" t="s">
        <v>147</v>
      </c>
    </row>
    <row r="302" s="14" customFormat="1">
      <c r="A302" s="14"/>
      <c r="B302" s="238"/>
      <c r="C302" s="239"/>
      <c r="D302" s="229" t="s">
        <v>157</v>
      </c>
      <c r="E302" s="240" t="s">
        <v>1</v>
      </c>
      <c r="F302" s="241" t="s">
        <v>80</v>
      </c>
      <c r="G302" s="239"/>
      <c r="H302" s="242">
        <v>1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8" t="s">
        <v>157</v>
      </c>
      <c r="AU302" s="248" t="s">
        <v>156</v>
      </c>
      <c r="AV302" s="14" t="s">
        <v>156</v>
      </c>
      <c r="AW302" s="14" t="s">
        <v>30</v>
      </c>
      <c r="AX302" s="14" t="s">
        <v>14</v>
      </c>
      <c r="AY302" s="248" t="s">
        <v>147</v>
      </c>
    </row>
    <row r="303" s="15" customFormat="1">
      <c r="A303" s="15"/>
      <c r="B303" s="249"/>
      <c r="C303" s="250"/>
      <c r="D303" s="229" t="s">
        <v>157</v>
      </c>
      <c r="E303" s="251" t="s">
        <v>1</v>
      </c>
      <c r="F303" s="252" t="s">
        <v>160</v>
      </c>
      <c r="G303" s="250"/>
      <c r="H303" s="253">
        <v>1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9" t="s">
        <v>157</v>
      </c>
      <c r="AU303" s="259" t="s">
        <v>156</v>
      </c>
      <c r="AV303" s="15" t="s">
        <v>155</v>
      </c>
      <c r="AW303" s="15" t="s">
        <v>30</v>
      </c>
      <c r="AX303" s="15" t="s">
        <v>80</v>
      </c>
      <c r="AY303" s="259" t="s">
        <v>147</v>
      </c>
    </row>
    <row r="304" s="2" customFormat="1" ht="24.15" customHeight="1">
      <c r="A304" s="38"/>
      <c r="B304" s="39"/>
      <c r="C304" s="214" t="s">
        <v>205</v>
      </c>
      <c r="D304" s="214" t="s">
        <v>150</v>
      </c>
      <c r="E304" s="215" t="s">
        <v>254</v>
      </c>
      <c r="F304" s="216" t="s">
        <v>255</v>
      </c>
      <c r="G304" s="217" t="s">
        <v>248</v>
      </c>
      <c r="H304" s="218">
        <v>1</v>
      </c>
      <c r="I304" s="219"/>
      <c r="J304" s="220">
        <f>ROUND(I304*H304,2)</f>
        <v>0</v>
      </c>
      <c r="K304" s="216" t="s">
        <v>154</v>
      </c>
      <c r="L304" s="44"/>
      <c r="M304" s="221" t="s">
        <v>1</v>
      </c>
      <c r="N304" s="222" t="s">
        <v>39</v>
      </c>
      <c r="O304" s="91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5" t="s">
        <v>155</v>
      </c>
      <c r="AT304" s="225" t="s">
        <v>150</v>
      </c>
      <c r="AU304" s="225" t="s">
        <v>156</v>
      </c>
      <c r="AY304" s="17" t="s">
        <v>147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156</v>
      </c>
      <c r="BK304" s="226">
        <f>ROUND(I304*H304,2)</f>
        <v>0</v>
      </c>
      <c r="BL304" s="17" t="s">
        <v>155</v>
      </c>
      <c r="BM304" s="225" t="s">
        <v>256</v>
      </c>
    </row>
    <row r="305" s="13" customFormat="1">
      <c r="A305" s="13"/>
      <c r="B305" s="227"/>
      <c r="C305" s="228"/>
      <c r="D305" s="229" t="s">
        <v>157</v>
      </c>
      <c r="E305" s="230" t="s">
        <v>1</v>
      </c>
      <c r="F305" s="231" t="s">
        <v>257</v>
      </c>
      <c r="G305" s="228"/>
      <c r="H305" s="230" t="s">
        <v>1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157</v>
      </c>
      <c r="AU305" s="237" t="s">
        <v>156</v>
      </c>
      <c r="AV305" s="13" t="s">
        <v>80</v>
      </c>
      <c r="AW305" s="13" t="s">
        <v>30</v>
      </c>
      <c r="AX305" s="13" t="s">
        <v>14</v>
      </c>
      <c r="AY305" s="237" t="s">
        <v>147</v>
      </c>
    </row>
    <row r="306" s="14" customFormat="1">
      <c r="A306" s="14"/>
      <c r="B306" s="238"/>
      <c r="C306" s="239"/>
      <c r="D306" s="229" t="s">
        <v>157</v>
      </c>
      <c r="E306" s="240" t="s">
        <v>1</v>
      </c>
      <c r="F306" s="241" t="s">
        <v>80</v>
      </c>
      <c r="G306" s="239"/>
      <c r="H306" s="242">
        <v>1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157</v>
      </c>
      <c r="AU306" s="248" t="s">
        <v>156</v>
      </c>
      <c r="AV306" s="14" t="s">
        <v>156</v>
      </c>
      <c r="AW306" s="14" t="s">
        <v>30</v>
      </c>
      <c r="AX306" s="14" t="s">
        <v>14</v>
      </c>
      <c r="AY306" s="248" t="s">
        <v>147</v>
      </c>
    </row>
    <row r="307" s="15" customFormat="1">
      <c r="A307" s="15"/>
      <c r="B307" s="249"/>
      <c r="C307" s="250"/>
      <c r="D307" s="229" t="s">
        <v>157</v>
      </c>
      <c r="E307" s="251" t="s">
        <v>1</v>
      </c>
      <c r="F307" s="252" t="s">
        <v>160</v>
      </c>
      <c r="G307" s="250"/>
      <c r="H307" s="253">
        <v>1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9" t="s">
        <v>157</v>
      </c>
      <c r="AU307" s="259" t="s">
        <v>156</v>
      </c>
      <c r="AV307" s="15" t="s">
        <v>155</v>
      </c>
      <c r="AW307" s="15" t="s">
        <v>30</v>
      </c>
      <c r="AX307" s="15" t="s">
        <v>80</v>
      </c>
      <c r="AY307" s="259" t="s">
        <v>147</v>
      </c>
    </row>
    <row r="308" s="12" customFormat="1" ht="22.8" customHeight="1">
      <c r="A308" s="12"/>
      <c r="B308" s="198"/>
      <c r="C308" s="199"/>
      <c r="D308" s="200" t="s">
        <v>72</v>
      </c>
      <c r="E308" s="212" t="s">
        <v>258</v>
      </c>
      <c r="F308" s="212" t="s">
        <v>259</v>
      </c>
      <c r="G308" s="199"/>
      <c r="H308" s="199"/>
      <c r="I308" s="202"/>
      <c r="J308" s="213">
        <f>BK308</f>
        <v>0</v>
      </c>
      <c r="K308" s="199"/>
      <c r="L308" s="204"/>
      <c r="M308" s="205"/>
      <c r="N308" s="206"/>
      <c r="O308" s="206"/>
      <c r="P308" s="207">
        <f>P309</f>
        <v>0</v>
      </c>
      <c r="Q308" s="206"/>
      <c r="R308" s="207">
        <f>R309</f>
        <v>0</v>
      </c>
      <c r="S308" s="206"/>
      <c r="T308" s="208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9" t="s">
        <v>80</v>
      </c>
      <c r="AT308" s="210" t="s">
        <v>72</v>
      </c>
      <c r="AU308" s="210" t="s">
        <v>80</v>
      </c>
      <c r="AY308" s="209" t="s">
        <v>147</v>
      </c>
      <c r="BK308" s="211">
        <f>BK309</f>
        <v>0</v>
      </c>
    </row>
    <row r="309" s="2" customFormat="1" ht="16.5" customHeight="1">
      <c r="A309" s="38"/>
      <c r="B309" s="39"/>
      <c r="C309" s="214" t="s">
        <v>7</v>
      </c>
      <c r="D309" s="214" t="s">
        <v>150</v>
      </c>
      <c r="E309" s="215" t="s">
        <v>260</v>
      </c>
      <c r="F309" s="216" t="s">
        <v>261</v>
      </c>
      <c r="G309" s="217" t="s">
        <v>248</v>
      </c>
      <c r="H309" s="218">
        <v>1</v>
      </c>
      <c r="I309" s="219"/>
      <c r="J309" s="220">
        <f>ROUND(I309*H309,2)</f>
        <v>0</v>
      </c>
      <c r="K309" s="216" t="s">
        <v>154</v>
      </c>
      <c r="L309" s="44"/>
      <c r="M309" s="221" t="s">
        <v>1</v>
      </c>
      <c r="N309" s="222" t="s">
        <v>39</v>
      </c>
      <c r="O309" s="91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5" t="s">
        <v>155</v>
      </c>
      <c r="AT309" s="225" t="s">
        <v>150</v>
      </c>
      <c r="AU309" s="225" t="s">
        <v>156</v>
      </c>
      <c r="AY309" s="17" t="s">
        <v>147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7" t="s">
        <v>156</v>
      </c>
      <c r="BK309" s="226">
        <f>ROUND(I309*H309,2)</f>
        <v>0</v>
      </c>
      <c r="BL309" s="17" t="s">
        <v>155</v>
      </c>
      <c r="BM309" s="225" t="s">
        <v>262</v>
      </c>
    </row>
    <row r="310" s="12" customFormat="1" ht="22.8" customHeight="1">
      <c r="A310" s="12"/>
      <c r="B310" s="198"/>
      <c r="C310" s="199"/>
      <c r="D310" s="200" t="s">
        <v>72</v>
      </c>
      <c r="E310" s="212" t="s">
        <v>263</v>
      </c>
      <c r="F310" s="212" t="s">
        <v>264</v>
      </c>
      <c r="G310" s="199"/>
      <c r="H310" s="199"/>
      <c r="I310" s="202"/>
      <c r="J310" s="213">
        <f>BK310</f>
        <v>0</v>
      </c>
      <c r="K310" s="199"/>
      <c r="L310" s="204"/>
      <c r="M310" s="205"/>
      <c r="N310" s="206"/>
      <c r="O310" s="206"/>
      <c r="P310" s="207">
        <f>SUM(P311:P320)</f>
        <v>0</v>
      </c>
      <c r="Q310" s="206"/>
      <c r="R310" s="207">
        <f>SUM(R311:R320)</f>
        <v>0</v>
      </c>
      <c r="S310" s="206"/>
      <c r="T310" s="208">
        <f>SUM(T311:T320)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9" t="s">
        <v>80</v>
      </c>
      <c r="AT310" s="210" t="s">
        <v>72</v>
      </c>
      <c r="AU310" s="210" t="s">
        <v>80</v>
      </c>
      <c r="AY310" s="209" t="s">
        <v>147</v>
      </c>
      <c r="BK310" s="211">
        <f>SUM(BK311:BK320)</f>
        <v>0</v>
      </c>
    </row>
    <row r="311" s="2" customFormat="1" ht="33" customHeight="1">
      <c r="A311" s="38"/>
      <c r="B311" s="39"/>
      <c r="C311" s="214" t="s">
        <v>211</v>
      </c>
      <c r="D311" s="214" t="s">
        <v>150</v>
      </c>
      <c r="E311" s="215" t="s">
        <v>265</v>
      </c>
      <c r="F311" s="216" t="s">
        <v>266</v>
      </c>
      <c r="G311" s="217" t="s">
        <v>267</v>
      </c>
      <c r="H311" s="218">
        <v>3.2370000000000001</v>
      </c>
      <c r="I311" s="219"/>
      <c r="J311" s="220">
        <f>ROUND(I311*H311,2)</f>
        <v>0</v>
      </c>
      <c r="K311" s="216" t="s">
        <v>154</v>
      </c>
      <c r="L311" s="44"/>
      <c r="M311" s="221" t="s">
        <v>1</v>
      </c>
      <c r="N311" s="222" t="s">
        <v>39</v>
      </c>
      <c r="O311" s="91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155</v>
      </c>
      <c r="AT311" s="225" t="s">
        <v>150</v>
      </c>
      <c r="AU311" s="225" t="s">
        <v>156</v>
      </c>
      <c r="AY311" s="17" t="s">
        <v>147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156</v>
      </c>
      <c r="BK311" s="226">
        <f>ROUND(I311*H311,2)</f>
        <v>0</v>
      </c>
      <c r="BL311" s="17" t="s">
        <v>155</v>
      </c>
      <c r="BM311" s="225" t="s">
        <v>268</v>
      </c>
    </row>
    <row r="312" s="14" customFormat="1">
      <c r="A312" s="14"/>
      <c r="B312" s="238"/>
      <c r="C312" s="239"/>
      <c r="D312" s="229" t="s">
        <v>157</v>
      </c>
      <c r="E312" s="240" t="s">
        <v>1</v>
      </c>
      <c r="F312" s="241" t="s">
        <v>269</v>
      </c>
      <c r="G312" s="239"/>
      <c r="H312" s="242">
        <v>3.2370000000000001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8" t="s">
        <v>157</v>
      </c>
      <c r="AU312" s="248" t="s">
        <v>156</v>
      </c>
      <c r="AV312" s="14" t="s">
        <v>156</v>
      </c>
      <c r="AW312" s="14" t="s">
        <v>30</v>
      </c>
      <c r="AX312" s="14" t="s">
        <v>14</v>
      </c>
      <c r="AY312" s="248" t="s">
        <v>147</v>
      </c>
    </row>
    <row r="313" s="15" customFormat="1">
      <c r="A313" s="15"/>
      <c r="B313" s="249"/>
      <c r="C313" s="250"/>
      <c r="D313" s="229" t="s">
        <v>157</v>
      </c>
      <c r="E313" s="251" t="s">
        <v>1</v>
      </c>
      <c r="F313" s="252" t="s">
        <v>160</v>
      </c>
      <c r="G313" s="250"/>
      <c r="H313" s="253">
        <v>3.2370000000000001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9" t="s">
        <v>157</v>
      </c>
      <c r="AU313" s="259" t="s">
        <v>156</v>
      </c>
      <c r="AV313" s="15" t="s">
        <v>155</v>
      </c>
      <c r="AW313" s="15" t="s">
        <v>30</v>
      </c>
      <c r="AX313" s="15" t="s">
        <v>80</v>
      </c>
      <c r="AY313" s="259" t="s">
        <v>147</v>
      </c>
    </row>
    <row r="314" s="2" customFormat="1" ht="16.5" customHeight="1">
      <c r="A314" s="38"/>
      <c r="B314" s="39"/>
      <c r="C314" s="214" t="s">
        <v>270</v>
      </c>
      <c r="D314" s="214" t="s">
        <v>150</v>
      </c>
      <c r="E314" s="215" t="s">
        <v>271</v>
      </c>
      <c r="F314" s="216" t="s">
        <v>272</v>
      </c>
      <c r="G314" s="217" t="s">
        <v>267</v>
      </c>
      <c r="H314" s="218">
        <v>6.4740000000000002</v>
      </c>
      <c r="I314" s="219"/>
      <c r="J314" s="220">
        <f>ROUND(I314*H314,2)</f>
        <v>0</v>
      </c>
      <c r="K314" s="216" t="s">
        <v>154</v>
      </c>
      <c r="L314" s="44"/>
      <c r="M314" s="221" t="s">
        <v>1</v>
      </c>
      <c r="N314" s="222" t="s">
        <v>39</v>
      </c>
      <c r="O314" s="91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5" t="s">
        <v>155</v>
      </c>
      <c r="AT314" s="225" t="s">
        <v>150</v>
      </c>
      <c r="AU314" s="225" t="s">
        <v>156</v>
      </c>
      <c r="AY314" s="17" t="s">
        <v>147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7" t="s">
        <v>156</v>
      </c>
      <c r="BK314" s="226">
        <f>ROUND(I314*H314,2)</f>
        <v>0</v>
      </c>
      <c r="BL314" s="17" t="s">
        <v>155</v>
      </c>
      <c r="BM314" s="225" t="s">
        <v>273</v>
      </c>
    </row>
    <row r="315" s="2" customFormat="1" ht="24.15" customHeight="1">
      <c r="A315" s="38"/>
      <c r="B315" s="39"/>
      <c r="C315" s="214" t="s">
        <v>218</v>
      </c>
      <c r="D315" s="214" t="s">
        <v>150</v>
      </c>
      <c r="E315" s="215" t="s">
        <v>274</v>
      </c>
      <c r="F315" s="216" t="s">
        <v>275</v>
      </c>
      <c r="G315" s="217" t="s">
        <v>267</v>
      </c>
      <c r="H315" s="218">
        <v>6.4740000000000002</v>
      </c>
      <c r="I315" s="219"/>
      <c r="J315" s="220">
        <f>ROUND(I315*H315,2)</f>
        <v>0</v>
      </c>
      <c r="K315" s="216" t="s">
        <v>154</v>
      </c>
      <c r="L315" s="44"/>
      <c r="M315" s="221" t="s">
        <v>1</v>
      </c>
      <c r="N315" s="222" t="s">
        <v>39</v>
      </c>
      <c r="O315" s="91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5" t="s">
        <v>155</v>
      </c>
      <c r="AT315" s="225" t="s">
        <v>150</v>
      </c>
      <c r="AU315" s="225" t="s">
        <v>156</v>
      </c>
      <c r="AY315" s="17" t="s">
        <v>147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7" t="s">
        <v>156</v>
      </c>
      <c r="BK315" s="226">
        <f>ROUND(I315*H315,2)</f>
        <v>0</v>
      </c>
      <c r="BL315" s="17" t="s">
        <v>155</v>
      </c>
      <c r="BM315" s="225" t="s">
        <v>276</v>
      </c>
    </row>
    <row r="316" s="2" customFormat="1" ht="33" customHeight="1">
      <c r="A316" s="38"/>
      <c r="B316" s="39"/>
      <c r="C316" s="214" t="s">
        <v>277</v>
      </c>
      <c r="D316" s="214" t="s">
        <v>150</v>
      </c>
      <c r="E316" s="215" t="s">
        <v>278</v>
      </c>
      <c r="F316" s="216" t="s">
        <v>279</v>
      </c>
      <c r="G316" s="217" t="s">
        <v>267</v>
      </c>
      <c r="H316" s="218">
        <v>103.584</v>
      </c>
      <c r="I316" s="219"/>
      <c r="J316" s="220">
        <f>ROUND(I316*H316,2)</f>
        <v>0</v>
      </c>
      <c r="K316" s="216" t="s">
        <v>154</v>
      </c>
      <c r="L316" s="44"/>
      <c r="M316" s="221" t="s">
        <v>1</v>
      </c>
      <c r="N316" s="222" t="s">
        <v>39</v>
      </c>
      <c r="O316" s="91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5" t="s">
        <v>155</v>
      </c>
      <c r="AT316" s="225" t="s">
        <v>150</v>
      </c>
      <c r="AU316" s="225" t="s">
        <v>156</v>
      </c>
      <c r="AY316" s="17" t="s">
        <v>147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7" t="s">
        <v>156</v>
      </c>
      <c r="BK316" s="226">
        <f>ROUND(I316*H316,2)</f>
        <v>0</v>
      </c>
      <c r="BL316" s="17" t="s">
        <v>155</v>
      </c>
      <c r="BM316" s="225" t="s">
        <v>280</v>
      </c>
    </row>
    <row r="317" s="13" customFormat="1">
      <c r="A317" s="13"/>
      <c r="B317" s="227"/>
      <c r="C317" s="228"/>
      <c r="D317" s="229" t="s">
        <v>157</v>
      </c>
      <c r="E317" s="230" t="s">
        <v>1</v>
      </c>
      <c r="F317" s="231" t="s">
        <v>281</v>
      </c>
      <c r="G317" s="228"/>
      <c r="H317" s="230" t="s">
        <v>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157</v>
      </c>
      <c r="AU317" s="237" t="s">
        <v>156</v>
      </c>
      <c r="AV317" s="13" t="s">
        <v>80</v>
      </c>
      <c r="AW317" s="13" t="s">
        <v>30</v>
      </c>
      <c r="AX317" s="13" t="s">
        <v>14</v>
      </c>
      <c r="AY317" s="237" t="s">
        <v>147</v>
      </c>
    </row>
    <row r="318" s="14" customFormat="1">
      <c r="A318" s="14"/>
      <c r="B318" s="238"/>
      <c r="C318" s="239"/>
      <c r="D318" s="229" t="s">
        <v>157</v>
      </c>
      <c r="E318" s="240" t="s">
        <v>1</v>
      </c>
      <c r="F318" s="241" t="s">
        <v>282</v>
      </c>
      <c r="G318" s="239"/>
      <c r="H318" s="242">
        <v>103.584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157</v>
      </c>
      <c r="AU318" s="248" t="s">
        <v>156</v>
      </c>
      <c r="AV318" s="14" t="s">
        <v>156</v>
      </c>
      <c r="AW318" s="14" t="s">
        <v>30</v>
      </c>
      <c r="AX318" s="14" t="s">
        <v>14</v>
      </c>
      <c r="AY318" s="248" t="s">
        <v>147</v>
      </c>
    </row>
    <row r="319" s="15" customFormat="1">
      <c r="A319" s="15"/>
      <c r="B319" s="249"/>
      <c r="C319" s="250"/>
      <c r="D319" s="229" t="s">
        <v>157</v>
      </c>
      <c r="E319" s="251" t="s">
        <v>1</v>
      </c>
      <c r="F319" s="252" t="s">
        <v>160</v>
      </c>
      <c r="G319" s="250"/>
      <c r="H319" s="253">
        <v>103.584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9" t="s">
        <v>157</v>
      </c>
      <c r="AU319" s="259" t="s">
        <v>156</v>
      </c>
      <c r="AV319" s="15" t="s">
        <v>155</v>
      </c>
      <c r="AW319" s="15" t="s">
        <v>30</v>
      </c>
      <c r="AX319" s="15" t="s">
        <v>80</v>
      </c>
      <c r="AY319" s="259" t="s">
        <v>147</v>
      </c>
    </row>
    <row r="320" s="2" customFormat="1" ht="24.15" customHeight="1">
      <c r="A320" s="38"/>
      <c r="B320" s="39"/>
      <c r="C320" s="214" t="s">
        <v>224</v>
      </c>
      <c r="D320" s="214" t="s">
        <v>150</v>
      </c>
      <c r="E320" s="215" t="s">
        <v>283</v>
      </c>
      <c r="F320" s="216" t="s">
        <v>284</v>
      </c>
      <c r="G320" s="217" t="s">
        <v>267</v>
      </c>
      <c r="H320" s="218">
        <v>6.4740000000000002</v>
      </c>
      <c r="I320" s="219"/>
      <c r="J320" s="220">
        <f>ROUND(I320*H320,2)</f>
        <v>0</v>
      </c>
      <c r="K320" s="216" t="s">
        <v>154</v>
      </c>
      <c r="L320" s="44"/>
      <c r="M320" s="221" t="s">
        <v>1</v>
      </c>
      <c r="N320" s="222" t="s">
        <v>39</v>
      </c>
      <c r="O320" s="91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155</v>
      </c>
      <c r="AT320" s="225" t="s">
        <v>150</v>
      </c>
      <c r="AU320" s="225" t="s">
        <v>156</v>
      </c>
      <c r="AY320" s="17" t="s">
        <v>147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156</v>
      </c>
      <c r="BK320" s="226">
        <f>ROUND(I320*H320,2)</f>
        <v>0</v>
      </c>
      <c r="BL320" s="17" t="s">
        <v>155</v>
      </c>
      <c r="BM320" s="225" t="s">
        <v>285</v>
      </c>
    </row>
    <row r="321" s="12" customFormat="1" ht="22.8" customHeight="1">
      <c r="A321" s="12"/>
      <c r="B321" s="198"/>
      <c r="C321" s="199"/>
      <c r="D321" s="200" t="s">
        <v>72</v>
      </c>
      <c r="E321" s="212" t="s">
        <v>286</v>
      </c>
      <c r="F321" s="212" t="s">
        <v>287</v>
      </c>
      <c r="G321" s="199"/>
      <c r="H321" s="199"/>
      <c r="I321" s="202"/>
      <c r="J321" s="213">
        <f>BK321</f>
        <v>0</v>
      </c>
      <c r="K321" s="199"/>
      <c r="L321" s="204"/>
      <c r="M321" s="205"/>
      <c r="N321" s="206"/>
      <c r="O321" s="206"/>
      <c r="P321" s="207">
        <f>SUM(P322:P330)</f>
        <v>0</v>
      </c>
      <c r="Q321" s="206"/>
      <c r="R321" s="207">
        <f>SUM(R322:R330)</f>
        <v>0</v>
      </c>
      <c r="S321" s="206"/>
      <c r="T321" s="208">
        <f>SUM(T322:T330)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9" t="s">
        <v>80</v>
      </c>
      <c r="AT321" s="210" t="s">
        <v>72</v>
      </c>
      <c r="AU321" s="210" t="s">
        <v>80</v>
      </c>
      <c r="AY321" s="209" t="s">
        <v>147</v>
      </c>
      <c r="BK321" s="211">
        <f>SUM(BK322:BK330)</f>
        <v>0</v>
      </c>
    </row>
    <row r="322" s="2" customFormat="1" ht="16.5" customHeight="1">
      <c r="A322" s="38"/>
      <c r="B322" s="39"/>
      <c r="C322" s="214" t="s">
        <v>288</v>
      </c>
      <c r="D322" s="214" t="s">
        <v>150</v>
      </c>
      <c r="E322" s="215" t="s">
        <v>289</v>
      </c>
      <c r="F322" s="216" t="s">
        <v>290</v>
      </c>
      <c r="G322" s="217" t="s">
        <v>236</v>
      </c>
      <c r="H322" s="218">
        <v>1</v>
      </c>
      <c r="I322" s="219"/>
      <c r="J322" s="220">
        <f>ROUND(I322*H322,2)</f>
        <v>0</v>
      </c>
      <c r="K322" s="216" t="s">
        <v>154</v>
      </c>
      <c r="L322" s="44"/>
      <c r="M322" s="221" t="s">
        <v>1</v>
      </c>
      <c r="N322" s="222" t="s">
        <v>39</v>
      </c>
      <c r="O322" s="91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5" t="s">
        <v>155</v>
      </c>
      <c r="AT322" s="225" t="s">
        <v>150</v>
      </c>
      <c r="AU322" s="225" t="s">
        <v>156</v>
      </c>
      <c r="AY322" s="17" t="s">
        <v>147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7" t="s">
        <v>156</v>
      </c>
      <c r="BK322" s="226">
        <f>ROUND(I322*H322,2)</f>
        <v>0</v>
      </c>
      <c r="BL322" s="17" t="s">
        <v>155</v>
      </c>
      <c r="BM322" s="225" t="s">
        <v>291</v>
      </c>
    </row>
    <row r="323" s="13" customFormat="1">
      <c r="A323" s="13"/>
      <c r="B323" s="227"/>
      <c r="C323" s="228"/>
      <c r="D323" s="229" t="s">
        <v>157</v>
      </c>
      <c r="E323" s="230" t="s">
        <v>1</v>
      </c>
      <c r="F323" s="231" t="s">
        <v>292</v>
      </c>
      <c r="G323" s="228"/>
      <c r="H323" s="230" t="s">
        <v>1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157</v>
      </c>
      <c r="AU323" s="237" t="s">
        <v>156</v>
      </c>
      <c r="AV323" s="13" t="s">
        <v>80</v>
      </c>
      <c r="AW323" s="13" t="s">
        <v>30</v>
      </c>
      <c r="AX323" s="13" t="s">
        <v>14</v>
      </c>
      <c r="AY323" s="237" t="s">
        <v>147</v>
      </c>
    </row>
    <row r="324" s="14" customFormat="1">
      <c r="A324" s="14"/>
      <c r="B324" s="238"/>
      <c r="C324" s="239"/>
      <c r="D324" s="229" t="s">
        <v>157</v>
      </c>
      <c r="E324" s="240" t="s">
        <v>1</v>
      </c>
      <c r="F324" s="241" t="s">
        <v>80</v>
      </c>
      <c r="G324" s="239"/>
      <c r="H324" s="242">
        <v>1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157</v>
      </c>
      <c r="AU324" s="248" t="s">
        <v>156</v>
      </c>
      <c r="AV324" s="14" t="s">
        <v>156</v>
      </c>
      <c r="AW324" s="14" t="s">
        <v>30</v>
      </c>
      <c r="AX324" s="14" t="s">
        <v>14</v>
      </c>
      <c r="AY324" s="248" t="s">
        <v>147</v>
      </c>
    </row>
    <row r="325" s="15" customFormat="1">
      <c r="A325" s="15"/>
      <c r="B325" s="249"/>
      <c r="C325" s="250"/>
      <c r="D325" s="229" t="s">
        <v>157</v>
      </c>
      <c r="E325" s="251" t="s">
        <v>1</v>
      </c>
      <c r="F325" s="252" t="s">
        <v>160</v>
      </c>
      <c r="G325" s="250"/>
      <c r="H325" s="253">
        <v>1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9" t="s">
        <v>157</v>
      </c>
      <c r="AU325" s="259" t="s">
        <v>156</v>
      </c>
      <c r="AV325" s="15" t="s">
        <v>155</v>
      </c>
      <c r="AW325" s="15" t="s">
        <v>30</v>
      </c>
      <c r="AX325" s="15" t="s">
        <v>80</v>
      </c>
      <c r="AY325" s="259" t="s">
        <v>147</v>
      </c>
    </row>
    <row r="326" s="2" customFormat="1" ht="24.15" customHeight="1">
      <c r="A326" s="38"/>
      <c r="B326" s="39"/>
      <c r="C326" s="214" t="s">
        <v>229</v>
      </c>
      <c r="D326" s="214" t="s">
        <v>150</v>
      </c>
      <c r="E326" s="215" t="s">
        <v>293</v>
      </c>
      <c r="F326" s="216" t="s">
        <v>294</v>
      </c>
      <c r="G326" s="217" t="s">
        <v>236</v>
      </c>
      <c r="H326" s="218">
        <v>1</v>
      </c>
      <c r="I326" s="219"/>
      <c r="J326" s="220">
        <f>ROUND(I326*H326,2)</f>
        <v>0</v>
      </c>
      <c r="K326" s="216" t="s">
        <v>154</v>
      </c>
      <c r="L326" s="44"/>
      <c r="M326" s="221" t="s">
        <v>1</v>
      </c>
      <c r="N326" s="222" t="s">
        <v>39</v>
      </c>
      <c r="O326" s="91"/>
      <c r="P326" s="223">
        <f>O326*H326</f>
        <v>0</v>
      </c>
      <c r="Q326" s="223">
        <v>0</v>
      </c>
      <c r="R326" s="223">
        <f>Q326*H326</f>
        <v>0</v>
      </c>
      <c r="S326" s="223">
        <v>0</v>
      </c>
      <c r="T326" s="22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5" t="s">
        <v>155</v>
      </c>
      <c r="AT326" s="225" t="s">
        <v>150</v>
      </c>
      <c r="AU326" s="225" t="s">
        <v>156</v>
      </c>
      <c r="AY326" s="17" t="s">
        <v>147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7" t="s">
        <v>156</v>
      </c>
      <c r="BK326" s="226">
        <f>ROUND(I326*H326,2)</f>
        <v>0</v>
      </c>
      <c r="BL326" s="17" t="s">
        <v>155</v>
      </c>
      <c r="BM326" s="225" t="s">
        <v>295</v>
      </c>
    </row>
    <row r="327" s="13" customFormat="1">
      <c r="A327" s="13"/>
      <c r="B327" s="227"/>
      <c r="C327" s="228"/>
      <c r="D327" s="229" t="s">
        <v>157</v>
      </c>
      <c r="E327" s="230" t="s">
        <v>1</v>
      </c>
      <c r="F327" s="231" t="s">
        <v>292</v>
      </c>
      <c r="G327" s="228"/>
      <c r="H327" s="230" t="s">
        <v>1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157</v>
      </c>
      <c r="AU327" s="237" t="s">
        <v>156</v>
      </c>
      <c r="AV327" s="13" t="s">
        <v>80</v>
      </c>
      <c r="AW327" s="13" t="s">
        <v>30</v>
      </c>
      <c r="AX327" s="13" t="s">
        <v>14</v>
      </c>
      <c r="AY327" s="237" t="s">
        <v>147</v>
      </c>
    </row>
    <row r="328" s="14" customFormat="1">
      <c r="A328" s="14"/>
      <c r="B328" s="238"/>
      <c r="C328" s="239"/>
      <c r="D328" s="229" t="s">
        <v>157</v>
      </c>
      <c r="E328" s="240" t="s">
        <v>1</v>
      </c>
      <c r="F328" s="241" t="s">
        <v>80</v>
      </c>
      <c r="G328" s="239"/>
      <c r="H328" s="242">
        <v>1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8" t="s">
        <v>157</v>
      </c>
      <c r="AU328" s="248" t="s">
        <v>156</v>
      </c>
      <c r="AV328" s="14" t="s">
        <v>156</v>
      </c>
      <c r="AW328" s="14" t="s">
        <v>30</v>
      </c>
      <c r="AX328" s="14" t="s">
        <v>14</v>
      </c>
      <c r="AY328" s="248" t="s">
        <v>147</v>
      </c>
    </row>
    <row r="329" s="15" customFormat="1">
      <c r="A329" s="15"/>
      <c r="B329" s="249"/>
      <c r="C329" s="250"/>
      <c r="D329" s="229" t="s">
        <v>157</v>
      </c>
      <c r="E329" s="251" t="s">
        <v>1</v>
      </c>
      <c r="F329" s="252" t="s">
        <v>160</v>
      </c>
      <c r="G329" s="250"/>
      <c r="H329" s="253">
        <v>1</v>
      </c>
      <c r="I329" s="254"/>
      <c r="J329" s="250"/>
      <c r="K329" s="250"/>
      <c r="L329" s="255"/>
      <c r="M329" s="256"/>
      <c r="N329" s="257"/>
      <c r="O329" s="257"/>
      <c r="P329" s="257"/>
      <c r="Q329" s="257"/>
      <c r="R329" s="257"/>
      <c r="S329" s="257"/>
      <c r="T329" s="258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9" t="s">
        <v>157</v>
      </c>
      <c r="AU329" s="259" t="s">
        <v>156</v>
      </c>
      <c r="AV329" s="15" t="s">
        <v>155</v>
      </c>
      <c r="AW329" s="15" t="s">
        <v>30</v>
      </c>
      <c r="AX329" s="15" t="s">
        <v>80</v>
      </c>
      <c r="AY329" s="259" t="s">
        <v>147</v>
      </c>
    </row>
    <row r="330" s="2" customFormat="1" ht="16.5" customHeight="1">
      <c r="A330" s="38"/>
      <c r="B330" s="39"/>
      <c r="C330" s="214" t="s">
        <v>296</v>
      </c>
      <c r="D330" s="214" t="s">
        <v>150</v>
      </c>
      <c r="E330" s="215" t="s">
        <v>297</v>
      </c>
      <c r="F330" s="216" t="s">
        <v>298</v>
      </c>
      <c r="G330" s="217" t="s">
        <v>236</v>
      </c>
      <c r="H330" s="218">
        <v>1</v>
      </c>
      <c r="I330" s="219"/>
      <c r="J330" s="220">
        <f>ROUND(I330*H330,2)</f>
        <v>0</v>
      </c>
      <c r="K330" s="216" t="s">
        <v>154</v>
      </c>
      <c r="L330" s="44"/>
      <c r="M330" s="221" t="s">
        <v>1</v>
      </c>
      <c r="N330" s="222" t="s">
        <v>39</v>
      </c>
      <c r="O330" s="91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5" t="s">
        <v>155</v>
      </c>
      <c r="AT330" s="225" t="s">
        <v>150</v>
      </c>
      <c r="AU330" s="225" t="s">
        <v>156</v>
      </c>
      <c r="AY330" s="17" t="s">
        <v>147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7" t="s">
        <v>156</v>
      </c>
      <c r="BK330" s="226">
        <f>ROUND(I330*H330,2)</f>
        <v>0</v>
      </c>
      <c r="BL330" s="17" t="s">
        <v>155</v>
      </c>
      <c r="BM330" s="225" t="s">
        <v>299</v>
      </c>
    </row>
    <row r="331" s="12" customFormat="1" ht="22.8" customHeight="1">
      <c r="A331" s="12"/>
      <c r="B331" s="198"/>
      <c r="C331" s="199"/>
      <c r="D331" s="200" t="s">
        <v>72</v>
      </c>
      <c r="E331" s="212" t="s">
        <v>300</v>
      </c>
      <c r="F331" s="212" t="s">
        <v>301</v>
      </c>
      <c r="G331" s="199"/>
      <c r="H331" s="199"/>
      <c r="I331" s="202"/>
      <c r="J331" s="213">
        <f>BK331</f>
        <v>0</v>
      </c>
      <c r="K331" s="199"/>
      <c r="L331" s="204"/>
      <c r="M331" s="205"/>
      <c r="N331" s="206"/>
      <c r="O331" s="206"/>
      <c r="P331" s="207">
        <f>SUM(P332:P340)</f>
        <v>0</v>
      </c>
      <c r="Q331" s="206"/>
      <c r="R331" s="207">
        <f>SUM(R332:R340)</f>
        <v>0</v>
      </c>
      <c r="S331" s="206"/>
      <c r="T331" s="208">
        <f>SUM(T332:T340)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9" t="s">
        <v>80</v>
      </c>
      <c r="AT331" s="210" t="s">
        <v>72</v>
      </c>
      <c r="AU331" s="210" t="s">
        <v>80</v>
      </c>
      <c r="AY331" s="209" t="s">
        <v>147</v>
      </c>
      <c r="BK331" s="211">
        <f>SUM(BK332:BK340)</f>
        <v>0</v>
      </c>
    </row>
    <row r="332" s="2" customFormat="1" ht="24.15" customHeight="1">
      <c r="A332" s="38"/>
      <c r="B332" s="39"/>
      <c r="C332" s="214" t="s">
        <v>237</v>
      </c>
      <c r="D332" s="214" t="s">
        <v>150</v>
      </c>
      <c r="E332" s="215" t="s">
        <v>302</v>
      </c>
      <c r="F332" s="216" t="s">
        <v>303</v>
      </c>
      <c r="G332" s="217" t="s">
        <v>168</v>
      </c>
      <c r="H332" s="218">
        <v>4.3799999999999999</v>
      </c>
      <c r="I332" s="219"/>
      <c r="J332" s="220">
        <f>ROUND(I332*H332,2)</f>
        <v>0</v>
      </c>
      <c r="K332" s="216" t="s">
        <v>154</v>
      </c>
      <c r="L332" s="44"/>
      <c r="M332" s="221" t="s">
        <v>1</v>
      </c>
      <c r="N332" s="222" t="s">
        <v>39</v>
      </c>
      <c r="O332" s="91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5" t="s">
        <v>155</v>
      </c>
      <c r="AT332" s="225" t="s">
        <v>150</v>
      </c>
      <c r="AU332" s="225" t="s">
        <v>156</v>
      </c>
      <c r="AY332" s="17" t="s">
        <v>147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156</v>
      </c>
      <c r="BK332" s="226">
        <f>ROUND(I332*H332,2)</f>
        <v>0</v>
      </c>
      <c r="BL332" s="17" t="s">
        <v>155</v>
      </c>
      <c r="BM332" s="225" t="s">
        <v>304</v>
      </c>
    </row>
    <row r="333" s="13" customFormat="1">
      <c r="A333" s="13"/>
      <c r="B333" s="227"/>
      <c r="C333" s="228"/>
      <c r="D333" s="229" t="s">
        <v>157</v>
      </c>
      <c r="E333" s="230" t="s">
        <v>1</v>
      </c>
      <c r="F333" s="231" t="s">
        <v>305</v>
      </c>
      <c r="G333" s="228"/>
      <c r="H333" s="230" t="s">
        <v>1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157</v>
      </c>
      <c r="AU333" s="237" t="s">
        <v>156</v>
      </c>
      <c r="AV333" s="13" t="s">
        <v>80</v>
      </c>
      <c r="AW333" s="13" t="s">
        <v>30</v>
      </c>
      <c r="AX333" s="13" t="s">
        <v>14</v>
      </c>
      <c r="AY333" s="237" t="s">
        <v>147</v>
      </c>
    </row>
    <row r="334" s="14" customFormat="1">
      <c r="A334" s="14"/>
      <c r="B334" s="238"/>
      <c r="C334" s="239"/>
      <c r="D334" s="229" t="s">
        <v>157</v>
      </c>
      <c r="E334" s="240" t="s">
        <v>1</v>
      </c>
      <c r="F334" s="241" t="s">
        <v>306</v>
      </c>
      <c r="G334" s="239"/>
      <c r="H334" s="242">
        <v>4.3799999999999999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157</v>
      </c>
      <c r="AU334" s="248" t="s">
        <v>156</v>
      </c>
      <c r="AV334" s="14" t="s">
        <v>156</v>
      </c>
      <c r="AW334" s="14" t="s">
        <v>30</v>
      </c>
      <c r="AX334" s="14" t="s">
        <v>14</v>
      </c>
      <c r="AY334" s="248" t="s">
        <v>147</v>
      </c>
    </row>
    <row r="335" s="15" customFormat="1">
      <c r="A335" s="15"/>
      <c r="B335" s="249"/>
      <c r="C335" s="250"/>
      <c r="D335" s="229" t="s">
        <v>157</v>
      </c>
      <c r="E335" s="251" t="s">
        <v>1</v>
      </c>
      <c r="F335" s="252" t="s">
        <v>160</v>
      </c>
      <c r="G335" s="250"/>
      <c r="H335" s="253">
        <v>4.3799999999999999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9" t="s">
        <v>157</v>
      </c>
      <c r="AU335" s="259" t="s">
        <v>156</v>
      </c>
      <c r="AV335" s="15" t="s">
        <v>155</v>
      </c>
      <c r="AW335" s="15" t="s">
        <v>30</v>
      </c>
      <c r="AX335" s="15" t="s">
        <v>80</v>
      </c>
      <c r="AY335" s="259" t="s">
        <v>147</v>
      </c>
    </row>
    <row r="336" s="2" customFormat="1" ht="24.15" customHeight="1">
      <c r="A336" s="38"/>
      <c r="B336" s="39"/>
      <c r="C336" s="214" t="s">
        <v>307</v>
      </c>
      <c r="D336" s="214" t="s">
        <v>150</v>
      </c>
      <c r="E336" s="215" t="s">
        <v>308</v>
      </c>
      <c r="F336" s="216" t="s">
        <v>309</v>
      </c>
      <c r="G336" s="217" t="s">
        <v>217</v>
      </c>
      <c r="H336" s="218">
        <v>13.199999999999999</v>
      </c>
      <c r="I336" s="219"/>
      <c r="J336" s="220">
        <f>ROUND(I336*H336,2)</f>
        <v>0</v>
      </c>
      <c r="K336" s="216" t="s">
        <v>154</v>
      </c>
      <c r="L336" s="44"/>
      <c r="M336" s="221" t="s">
        <v>1</v>
      </c>
      <c r="N336" s="222" t="s">
        <v>39</v>
      </c>
      <c r="O336" s="91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5" t="s">
        <v>155</v>
      </c>
      <c r="AT336" s="225" t="s">
        <v>150</v>
      </c>
      <c r="AU336" s="225" t="s">
        <v>156</v>
      </c>
      <c r="AY336" s="17" t="s">
        <v>147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7" t="s">
        <v>156</v>
      </c>
      <c r="BK336" s="226">
        <f>ROUND(I336*H336,2)</f>
        <v>0</v>
      </c>
      <c r="BL336" s="17" t="s">
        <v>155</v>
      </c>
      <c r="BM336" s="225" t="s">
        <v>310</v>
      </c>
    </row>
    <row r="337" s="13" customFormat="1">
      <c r="A337" s="13"/>
      <c r="B337" s="227"/>
      <c r="C337" s="228"/>
      <c r="D337" s="229" t="s">
        <v>157</v>
      </c>
      <c r="E337" s="230" t="s">
        <v>1</v>
      </c>
      <c r="F337" s="231" t="s">
        <v>305</v>
      </c>
      <c r="G337" s="228"/>
      <c r="H337" s="230" t="s">
        <v>1</v>
      </c>
      <c r="I337" s="232"/>
      <c r="J337" s="228"/>
      <c r="K337" s="228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157</v>
      </c>
      <c r="AU337" s="237" t="s">
        <v>156</v>
      </c>
      <c r="AV337" s="13" t="s">
        <v>80</v>
      </c>
      <c r="AW337" s="13" t="s">
        <v>30</v>
      </c>
      <c r="AX337" s="13" t="s">
        <v>14</v>
      </c>
      <c r="AY337" s="237" t="s">
        <v>147</v>
      </c>
    </row>
    <row r="338" s="14" customFormat="1">
      <c r="A338" s="14"/>
      <c r="B338" s="238"/>
      <c r="C338" s="239"/>
      <c r="D338" s="229" t="s">
        <v>157</v>
      </c>
      <c r="E338" s="240" t="s">
        <v>1</v>
      </c>
      <c r="F338" s="241" t="s">
        <v>311</v>
      </c>
      <c r="G338" s="239"/>
      <c r="H338" s="242">
        <v>7.2000000000000002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8" t="s">
        <v>157</v>
      </c>
      <c r="AU338" s="248" t="s">
        <v>156</v>
      </c>
      <c r="AV338" s="14" t="s">
        <v>156</v>
      </c>
      <c r="AW338" s="14" t="s">
        <v>30</v>
      </c>
      <c r="AX338" s="14" t="s">
        <v>14</v>
      </c>
      <c r="AY338" s="248" t="s">
        <v>147</v>
      </c>
    </row>
    <row r="339" s="14" customFormat="1">
      <c r="A339" s="14"/>
      <c r="B339" s="238"/>
      <c r="C339" s="239"/>
      <c r="D339" s="229" t="s">
        <v>157</v>
      </c>
      <c r="E339" s="240" t="s">
        <v>1</v>
      </c>
      <c r="F339" s="241" t="s">
        <v>169</v>
      </c>
      <c r="G339" s="239"/>
      <c r="H339" s="242">
        <v>6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8" t="s">
        <v>157</v>
      </c>
      <c r="AU339" s="248" t="s">
        <v>156</v>
      </c>
      <c r="AV339" s="14" t="s">
        <v>156</v>
      </c>
      <c r="AW339" s="14" t="s">
        <v>30</v>
      </c>
      <c r="AX339" s="14" t="s">
        <v>14</v>
      </c>
      <c r="AY339" s="248" t="s">
        <v>147</v>
      </c>
    </row>
    <row r="340" s="15" customFormat="1">
      <c r="A340" s="15"/>
      <c r="B340" s="249"/>
      <c r="C340" s="250"/>
      <c r="D340" s="229" t="s">
        <v>157</v>
      </c>
      <c r="E340" s="251" t="s">
        <v>1</v>
      </c>
      <c r="F340" s="252" t="s">
        <v>160</v>
      </c>
      <c r="G340" s="250"/>
      <c r="H340" s="253">
        <v>13.199999999999999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9" t="s">
        <v>157</v>
      </c>
      <c r="AU340" s="259" t="s">
        <v>156</v>
      </c>
      <c r="AV340" s="15" t="s">
        <v>155</v>
      </c>
      <c r="AW340" s="15" t="s">
        <v>30</v>
      </c>
      <c r="AX340" s="15" t="s">
        <v>80</v>
      </c>
      <c r="AY340" s="259" t="s">
        <v>147</v>
      </c>
    </row>
    <row r="341" s="12" customFormat="1" ht="22.8" customHeight="1">
      <c r="A341" s="12"/>
      <c r="B341" s="198"/>
      <c r="C341" s="199"/>
      <c r="D341" s="200" t="s">
        <v>72</v>
      </c>
      <c r="E341" s="212" t="s">
        <v>312</v>
      </c>
      <c r="F341" s="212" t="s">
        <v>313</v>
      </c>
      <c r="G341" s="199"/>
      <c r="H341" s="199"/>
      <c r="I341" s="202"/>
      <c r="J341" s="213">
        <f>BK341</f>
        <v>0</v>
      </c>
      <c r="K341" s="199"/>
      <c r="L341" s="204"/>
      <c r="M341" s="205"/>
      <c r="N341" s="206"/>
      <c r="O341" s="206"/>
      <c r="P341" s="207">
        <f>SUM(P342:P362)</f>
        <v>0</v>
      </c>
      <c r="Q341" s="206"/>
      <c r="R341" s="207">
        <f>SUM(R342:R362)</f>
        <v>0</v>
      </c>
      <c r="S341" s="206"/>
      <c r="T341" s="208">
        <f>SUM(T342:T362)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9" t="s">
        <v>80</v>
      </c>
      <c r="AT341" s="210" t="s">
        <v>72</v>
      </c>
      <c r="AU341" s="210" t="s">
        <v>80</v>
      </c>
      <c r="AY341" s="209" t="s">
        <v>147</v>
      </c>
      <c r="BK341" s="211">
        <f>SUM(BK342:BK362)</f>
        <v>0</v>
      </c>
    </row>
    <row r="342" s="2" customFormat="1" ht="16.5" customHeight="1">
      <c r="A342" s="38"/>
      <c r="B342" s="39"/>
      <c r="C342" s="214" t="s">
        <v>241</v>
      </c>
      <c r="D342" s="214" t="s">
        <v>150</v>
      </c>
      <c r="E342" s="215" t="s">
        <v>314</v>
      </c>
      <c r="F342" s="216" t="s">
        <v>315</v>
      </c>
      <c r="G342" s="217" t="s">
        <v>168</v>
      </c>
      <c r="H342" s="218">
        <v>4.3799999999999999</v>
      </c>
      <c r="I342" s="219"/>
      <c r="J342" s="220">
        <f>ROUND(I342*H342,2)</f>
        <v>0</v>
      </c>
      <c r="K342" s="216" t="s">
        <v>154</v>
      </c>
      <c r="L342" s="44"/>
      <c r="M342" s="221" t="s">
        <v>1</v>
      </c>
      <c r="N342" s="222" t="s">
        <v>39</v>
      </c>
      <c r="O342" s="91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5" t="s">
        <v>155</v>
      </c>
      <c r="AT342" s="225" t="s">
        <v>150</v>
      </c>
      <c r="AU342" s="225" t="s">
        <v>156</v>
      </c>
      <c r="AY342" s="17" t="s">
        <v>147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156</v>
      </c>
      <c r="BK342" s="226">
        <f>ROUND(I342*H342,2)</f>
        <v>0</v>
      </c>
      <c r="BL342" s="17" t="s">
        <v>155</v>
      </c>
      <c r="BM342" s="225" t="s">
        <v>316</v>
      </c>
    </row>
    <row r="343" s="13" customFormat="1">
      <c r="A343" s="13"/>
      <c r="B343" s="227"/>
      <c r="C343" s="228"/>
      <c r="D343" s="229" t="s">
        <v>157</v>
      </c>
      <c r="E343" s="230" t="s">
        <v>1</v>
      </c>
      <c r="F343" s="231" t="s">
        <v>305</v>
      </c>
      <c r="G343" s="228"/>
      <c r="H343" s="230" t="s">
        <v>1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157</v>
      </c>
      <c r="AU343" s="237" t="s">
        <v>156</v>
      </c>
      <c r="AV343" s="13" t="s">
        <v>80</v>
      </c>
      <c r="AW343" s="13" t="s">
        <v>30</v>
      </c>
      <c r="AX343" s="13" t="s">
        <v>14</v>
      </c>
      <c r="AY343" s="237" t="s">
        <v>147</v>
      </c>
    </row>
    <row r="344" s="14" customFormat="1">
      <c r="A344" s="14"/>
      <c r="B344" s="238"/>
      <c r="C344" s="239"/>
      <c r="D344" s="229" t="s">
        <v>157</v>
      </c>
      <c r="E344" s="240" t="s">
        <v>1</v>
      </c>
      <c r="F344" s="241" t="s">
        <v>306</v>
      </c>
      <c r="G344" s="239"/>
      <c r="H344" s="242">
        <v>4.3799999999999999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8" t="s">
        <v>157</v>
      </c>
      <c r="AU344" s="248" t="s">
        <v>156</v>
      </c>
      <c r="AV344" s="14" t="s">
        <v>156</v>
      </c>
      <c r="AW344" s="14" t="s">
        <v>30</v>
      </c>
      <c r="AX344" s="14" t="s">
        <v>14</v>
      </c>
      <c r="AY344" s="248" t="s">
        <v>147</v>
      </c>
    </row>
    <row r="345" s="15" customFormat="1">
      <c r="A345" s="15"/>
      <c r="B345" s="249"/>
      <c r="C345" s="250"/>
      <c r="D345" s="229" t="s">
        <v>157</v>
      </c>
      <c r="E345" s="251" t="s">
        <v>1</v>
      </c>
      <c r="F345" s="252" t="s">
        <v>160</v>
      </c>
      <c r="G345" s="250"/>
      <c r="H345" s="253">
        <v>4.3799999999999999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9" t="s">
        <v>157</v>
      </c>
      <c r="AU345" s="259" t="s">
        <v>156</v>
      </c>
      <c r="AV345" s="15" t="s">
        <v>155</v>
      </c>
      <c r="AW345" s="15" t="s">
        <v>30</v>
      </c>
      <c r="AX345" s="15" t="s">
        <v>80</v>
      </c>
      <c r="AY345" s="259" t="s">
        <v>147</v>
      </c>
    </row>
    <row r="346" s="2" customFormat="1" ht="16.5" customHeight="1">
      <c r="A346" s="38"/>
      <c r="B346" s="39"/>
      <c r="C346" s="214" t="s">
        <v>317</v>
      </c>
      <c r="D346" s="214" t="s">
        <v>150</v>
      </c>
      <c r="E346" s="215" t="s">
        <v>318</v>
      </c>
      <c r="F346" s="216" t="s">
        <v>319</v>
      </c>
      <c r="G346" s="217" t="s">
        <v>217</v>
      </c>
      <c r="H346" s="218">
        <v>2.3999999999999999</v>
      </c>
      <c r="I346" s="219"/>
      <c r="J346" s="220">
        <f>ROUND(I346*H346,2)</f>
        <v>0</v>
      </c>
      <c r="K346" s="216" t="s">
        <v>154</v>
      </c>
      <c r="L346" s="44"/>
      <c r="M346" s="221" t="s">
        <v>1</v>
      </c>
      <c r="N346" s="222" t="s">
        <v>39</v>
      </c>
      <c r="O346" s="91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5" t="s">
        <v>155</v>
      </c>
      <c r="AT346" s="225" t="s">
        <v>150</v>
      </c>
      <c r="AU346" s="225" t="s">
        <v>156</v>
      </c>
      <c r="AY346" s="17" t="s">
        <v>147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156</v>
      </c>
      <c r="BK346" s="226">
        <f>ROUND(I346*H346,2)</f>
        <v>0</v>
      </c>
      <c r="BL346" s="17" t="s">
        <v>155</v>
      </c>
      <c r="BM346" s="225" t="s">
        <v>320</v>
      </c>
    </row>
    <row r="347" s="13" customFormat="1">
      <c r="A347" s="13"/>
      <c r="B347" s="227"/>
      <c r="C347" s="228"/>
      <c r="D347" s="229" t="s">
        <v>157</v>
      </c>
      <c r="E347" s="230" t="s">
        <v>1</v>
      </c>
      <c r="F347" s="231" t="s">
        <v>305</v>
      </c>
      <c r="G347" s="228"/>
      <c r="H347" s="230" t="s">
        <v>1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157</v>
      </c>
      <c r="AU347" s="237" t="s">
        <v>156</v>
      </c>
      <c r="AV347" s="13" t="s">
        <v>80</v>
      </c>
      <c r="AW347" s="13" t="s">
        <v>30</v>
      </c>
      <c r="AX347" s="13" t="s">
        <v>14</v>
      </c>
      <c r="AY347" s="237" t="s">
        <v>147</v>
      </c>
    </row>
    <row r="348" s="14" customFormat="1">
      <c r="A348" s="14"/>
      <c r="B348" s="238"/>
      <c r="C348" s="239"/>
      <c r="D348" s="229" t="s">
        <v>157</v>
      </c>
      <c r="E348" s="240" t="s">
        <v>1</v>
      </c>
      <c r="F348" s="241" t="s">
        <v>321</v>
      </c>
      <c r="G348" s="239"/>
      <c r="H348" s="242">
        <v>2.3999999999999999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8" t="s">
        <v>157</v>
      </c>
      <c r="AU348" s="248" t="s">
        <v>156</v>
      </c>
      <c r="AV348" s="14" t="s">
        <v>156</v>
      </c>
      <c r="AW348" s="14" t="s">
        <v>30</v>
      </c>
      <c r="AX348" s="14" t="s">
        <v>14</v>
      </c>
      <c r="AY348" s="248" t="s">
        <v>147</v>
      </c>
    </row>
    <row r="349" s="15" customFormat="1">
      <c r="A349" s="15"/>
      <c r="B349" s="249"/>
      <c r="C349" s="250"/>
      <c r="D349" s="229" t="s">
        <v>157</v>
      </c>
      <c r="E349" s="251" t="s">
        <v>1</v>
      </c>
      <c r="F349" s="252" t="s">
        <v>160</v>
      </c>
      <c r="G349" s="250"/>
      <c r="H349" s="253">
        <v>2.3999999999999999</v>
      </c>
      <c r="I349" s="254"/>
      <c r="J349" s="250"/>
      <c r="K349" s="250"/>
      <c r="L349" s="255"/>
      <c r="M349" s="256"/>
      <c r="N349" s="257"/>
      <c r="O349" s="257"/>
      <c r="P349" s="257"/>
      <c r="Q349" s="257"/>
      <c r="R349" s="257"/>
      <c r="S349" s="257"/>
      <c r="T349" s="25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9" t="s">
        <v>157</v>
      </c>
      <c r="AU349" s="259" t="s">
        <v>156</v>
      </c>
      <c r="AV349" s="15" t="s">
        <v>155</v>
      </c>
      <c r="AW349" s="15" t="s">
        <v>30</v>
      </c>
      <c r="AX349" s="15" t="s">
        <v>80</v>
      </c>
      <c r="AY349" s="259" t="s">
        <v>147</v>
      </c>
    </row>
    <row r="350" s="2" customFormat="1" ht="16.5" customHeight="1">
      <c r="A350" s="38"/>
      <c r="B350" s="39"/>
      <c r="C350" s="214" t="s">
        <v>245</v>
      </c>
      <c r="D350" s="214" t="s">
        <v>150</v>
      </c>
      <c r="E350" s="215" t="s">
        <v>322</v>
      </c>
      <c r="F350" s="216" t="s">
        <v>323</v>
      </c>
      <c r="G350" s="217" t="s">
        <v>217</v>
      </c>
      <c r="H350" s="218">
        <v>6</v>
      </c>
      <c r="I350" s="219"/>
      <c r="J350" s="220">
        <f>ROUND(I350*H350,2)</f>
        <v>0</v>
      </c>
      <c r="K350" s="216" t="s">
        <v>154</v>
      </c>
      <c r="L350" s="44"/>
      <c r="M350" s="221" t="s">
        <v>1</v>
      </c>
      <c r="N350" s="222" t="s">
        <v>39</v>
      </c>
      <c r="O350" s="91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5" t="s">
        <v>155</v>
      </c>
      <c r="AT350" s="225" t="s">
        <v>150</v>
      </c>
      <c r="AU350" s="225" t="s">
        <v>156</v>
      </c>
      <c r="AY350" s="17" t="s">
        <v>147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7" t="s">
        <v>156</v>
      </c>
      <c r="BK350" s="226">
        <f>ROUND(I350*H350,2)</f>
        <v>0</v>
      </c>
      <c r="BL350" s="17" t="s">
        <v>155</v>
      </c>
      <c r="BM350" s="225" t="s">
        <v>324</v>
      </c>
    </row>
    <row r="351" s="13" customFormat="1">
      <c r="A351" s="13"/>
      <c r="B351" s="227"/>
      <c r="C351" s="228"/>
      <c r="D351" s="229" t="s">
        <v>157</v>
      </c>
      <c r="E351" s="230" t="s">
        <v>1</v>
      </c>
      <c r="F351" s="231" t="s">
        <v>325</v>
      </c>
      <c r="G351" s="228"/>
      <c r="H351" s="230" t="s">
        <v>1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157</v>
      </c>
      <c r="AU351" s="237" t="s">
        <v>156</v>
      </c>
      <c r="AV351" s="13" t="s">
        <v>80</v>
      </c>
      <c r="AW351" s="13" t="s">
        <v>30</v>
      </c>
      <c r="AX351" s="13" t="s">
        <v>14</v>
      </c>
      <c r="AY351" s="237" t="s">
        <v>147</v>
      </c>
    </row>
    <row r="352" s="14" customFormat="1">
      <c r="A352" s="14"/>
      <c r="B352" s="238"/>
      <c r="C352" s="239"/>
      <c r="D352" s="229" t="s">
        <v>157</v>
      </c>
      <c r="E352" s="240" t="s">
        <v>1</v>
      </c>
      <c r="F352" s="241" t="s">
        <v>169</v>
      </c>
      <c r="G352" s="239"/>
      <c r="H352" s="242">
        <v>6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157</v>
      </c>
      <c r="AU352" s="248" t="s">
        <v>156</v>
      </c>
      <c r="AV352" s="14" t="s">
        <v>156</v>
      </c>
      <c r="AW352" s="14" t="s">
        <v>30</v>
      </c>
      <c r="AX352" s="14" t="s">
        <v>14</v>
      </c>
      <c r="AY352" s="248" t="s">
        <v>147</v>
      </c>
    </row>
    <row r="353" s="15" customFormat="1">
      <c r="A353" s="15"/>
      <c r="B353" s="249"/>
      <c r="C353" s="250"/>
      <c r="D353" s="229" t="s">
        <v>157</v>
      </c>
      <c r="E353" s="251" t="s">
        <v>1</v>
      </c>
      <c r="F353" s="252" t="s">
        <v>160</v>
      </c>
      <c r="G353" s="250"/>
      <c r="H353" s="253">
        <v>6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9" t="s">
        <v>157</v>
      </c>
      <c r="AU353" s="259" t="s">
        <v>156</v>
      </c>
      <c r="AV353" s="15" t="s">
        <v>155</v>
      </c>
      <c r="AW353" s="15" t="s">
        <v>30</v>
      </c>
      <c r="AX353" s="15" t="s">
        <v>80</v>
      </c>
      <c r="AY353" s="259" t="s">
        <v>147</v>
      </c>
    </row>
    <row r="354" s="2" customFormat="1" ht="16.5" customHeight="1">
      <c r="A354" s="38"/>
      <c r="B354" s="39"/>
      <c r="C354" s="214" t="s">
        <v>326</v>
      </c>
      <c r="D354" s="214" t="s">
        <v>150</v>
      </c>
      <c r="E354" s="215" t="s">
        <v>327</v>
      </c>
      <c r="F354" s="216" t="s">
        <v>328</v>
      </c>
      <c r="G354" s="217" t="s">
        <v>217</v>
      </c>
      <c r="H354" s="218">
        <v>6.2999999999999998</v>
      </c>
      <c r="I354" s="219"/>
      <c r="J354" s="220">
        <f>ROUND(I354*H354,2)</f>
        <v>0</v>
      </c>
      <c r="K354" s="216" t="s">
        <v>154</v>
      </c>
      <c r="L354" s="44"/>
      <c r="M354" s="221" t="s">
        <v>1</v>
      </c>
      <c r="N354" s="222" t="s">
        <v>39</v>
      </c>
      <c r="O354" s="91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5" t="s">
        <v>155</v>
      </c>
      <c r="AT354" s="225" t="s">
        <v>150</v>
      </c>
      <c r="AU354" s="225" t="s">
        <v>156</v>
      </c>
      <c r="AY354" s="17" t="s">
        <v>147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7" t="s">
        <v>156</v>
      </c>
      <c r="BK354" s="226">
        <f>ROUND(I354*H354,2)</f>
        <v>0</v>
      </c>
      <c r="BL354" s="17" t="s">
        <v>155</v>
      </c>
      <c r="BM354" s="225" t="s">
        <v>329</v>
      </c>
    </row>
    <row r="355" s="13" customFormat="1">
      <c r="A355" s="13"/>
      <c r="B355" s="227"/>
      <c r="C355" s="228"/>
      <c r="D355" s="229" t="s">
        <v>157</v>
      </c>
      <c r="E355" s="230" t="s">
        <v>1</v>
      </c>
      <c r="F355" s="231" t="s">
        <v>330</v>
      </c>
      <c r="G355" s="228"/>
      <c r="H355" s="230" t="s">
        <v>1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157</v>
      </c>
      <c r="AU355" s="237" t="s">
        <v>156</v>
      </c>
      <c r="AV355" s="13" t="s">
        <v>80</v>
      </c>
      <c r="AW355" s="13" t="s">
        <v>30</v>
      </c>
      <c r="AX355" s="13" t="s">
        <v>14</v>
      </c>
      <c r="AY355" s="237" t="s">
        <v>147</v>
      </c>
    </row>
    <row r="356" s="14" customFormat="1">
      <c r="A356" s="14"/>
      <c r="B356" s="238"/>
      <c r="C356" s="239"/>
      <c r="D356" s="229" t="s">
        <v>157</v>
      </c>
      <c r="E356" s="240" t="s">
        <v>1</v>
      </c>
      <c r="F356" s="241" t="s">
        <v>331</v>
      </c>
      <c r="G356" s="239"/>
      <c r="H356" s="242">
        <v>6.2999999999999998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8" t="s">
        <v>157</v>
      </c>
      <c r="AU356" s="248" t="s">
        <v>156</v>
      </c>
      <c r="AV356" s="14" t="s">
        <v>156</v>
      </c>
      <c r="AW356" s="14" t="s">
        <v>30</v>
      </c>
      <c r="AX356" s="14" t="s">
        <v>14</v>
      </c>
      <c r="AY356" s="248" t="s">
        <v>147</v>
      </c>
    </row>
    <row r="357" s="15" customFormat="1">
      <c r="A357" s="15"/>
      <c r="B357" s="249"/>
      <c r="C357" s="250"/>
      <c r="D357" s="229" t="s">
        <v>157</v>
      </c>
      <c r="E357" s="251" t="s">
        <v>1</v>
      </c>
      <c r="F357" s="252" t="s">
        <v>160</v>
      </c>
      <c r="G357" s="250"/>
      <c r="H357" s="253">
        <v>6.2999999999999998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9" t="s">
        <v>157</v>
      </c>
      <c r="AU357" s="259" t="s">
        <v>156</v>
      </c>
      <c r="AV357" s="15" t="s">
        <v>155</v>
      </c>
      <c r="AW357" s="15" t="s">
        <v>30</v>
      </c>
      <c r="AX357" s="15" t="s">
        <v>80</v>
      </c>
      <c r="AY357" s="259" t="s">
        <v>147</v>
      </c>
    </row>
    <row r="358" s="2" customFormat="1" ht="16.5" customHeight="1">
      <c r="A358" s="38"/>
      <c r="B358" s="39"/>
      <c r="C358" s="214" t="s">
        <v>249</v>
      </c>
      <c r="D358" s="214" t="s">
        <v>150</v>
      </c>
      <c r="E358" s="215" t="s">
        <v>332</v>
      </c>
      <c r="F358" s="216" t="s">
        <v>333</v>
      </c>
      <c r="G358" s="217" t="s">
        <v>217</v>
      </c>
      <c r="H358" s="218">
        <v>10.300000000000001</v>
      </c>
      <c r="I358" s="219"/>
      <c r="J358" s="220">
        <f>ROUND(I358*H358,2)</f>
        <v>0</v>
      </c>
      <c r="K358" s="216" t="s">
        <v>154</v>
      </c>
      <c r="L358" s="44"/>
      <c r="M358" s="221" t="s">
        <v>1</v>
      </c>
      <c r="N358" s="222" t="s">
        <v>39</v>
      </c>
      <c r="O358" s="91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5" t="s">
        <v>155</v>
      </c>
      <c r="AT358" s="225" t="s">
        <v>150</v>
      </c>
      <c r="AU358" s="225" t="s">
        <v>156</v>
      </c>
      <c r="AY358" s="17" t="s">
        <v>147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7" t="s">
        <v>156</v>
      </c>
      <c r="BK358" s="226">
        <f>ROUND(I358*H358,2)</f>
        <v>0</v>
      </c>
      <c r="BL358" s="17" t="s">
        <v>155</v>
      </c>
      <c r="BM358" s="225" t="s">
        <v>334</v>
      </c>
    </row>
    <row r="359" s="13" customFormat="1">
      <c r="A359" s="13"/>
      <c r="B359" s="227"/>
      <c r="C359" s="228"/>
      <c r="D359" s="229" t="s">
        <v>157</v>
      </c>
      <c r="E359" s="230" t="s">
        <v>1</v>
      </c>
      <c r="F359" s="231" t="s">
        <v>335</v>
      </c>
      <c r="G359" s="228"/>
      <c r="H359" s="230" t="s">
        <v>1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157</v>
      </c>
      <c r="AU359" s="237" t="s">
        <v>156</v>
      </c>
      <c r="AV359" s="13" t="s">
        <v>80</v>
      </c>
      <c r="AW359" s="13" t="s">
        <v>30</v>
      </c>
      <c r="AX359" s="13" t="s">
        <v>14</v>
      </c>
      <c r="AY359" s="237" t="s">
        <v>147</v>
      </c>
    </row>
    <row r="360" s="14" customFormat="1">
      <c r="A360" s="14"/>
      <c r="B360" s="238"/>
      <c r="C360" s="239"/>
      <c r="D360" s="229" t="s">
        <v>157</v>
      </c>
      <c r="E360" s="240" t="s">
        <v>1</v>
      </c>
      <c r="F360" s="241" t="s">
        <v>336</v>
      </c>
      <c r="G360" s="239"/>
      <c r="H360" s="242">
        <v>5.7999999999999998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8" t="s">
        <v>157</v>
      </c>
      <c r="AU360" s="248" t="s">
        <v>156</v>
      </c>
      <c r="AV360" s="14" t="s">
        <v>156</v>
      </c>
      <c r="AW360" s="14" t="s">
        <v>30</v>
      </c>
      <c r="AX360" s="14" t="s">
        <v>14</v>
      </c>
      <c r="AY360" s="248" t="s">
        <v>147</v>
      </c>
    </row>
    <row r="361" s="14" customFormat="1">
      <c r="A361" s="14"/>
      <c r="B361" s="238"/>
      <c r="C361" s="239"/>
      <c r="D361" s="229" t="s">
        <v>157</v>
      </c>
      <c r="E361" s="240" t="s">
        <v>1</v>
      </c>
      <c r="F361" s="241" t="s">
        <v>337</v>
      </c>
      <c r="G361" s="239"/>
      <c r="H361" s="242">
        <v>4.5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8" t="s">
        <v>157</v>
      </c>
      <c r="AU361" s="248" t="s">
        <v>156</v>
      </c>
      <c r="AV361" s="14" t="s">
        <v>156</v>
      </c>
      <c r="AW361" s="14" t="s">
        <v>30</v>
      </c>
      <c r="AX361" s="14" t="s">
        <v>14</v>
      </c>
      <c r="AY361" s="248" t="s">
        <v>147</v>
      </c>
    </row>
    <row r="362" s="15" customFormat="1">
      <c r="A362" s="15"/>
      <c r="B362" s="249"/>
      <c r="C362" s="250"/>
      <c r="D362" s="229" t="s">
        <v>157</v>
      </c>
      <c r="E362" s="251" t="s">
        <v>1</v>
      </c>
      <c r="F362" s="252" t="s">
        <v>160</v>
      </c>
      <c r="G362" s="250"/>
      <c r="H362" s="253">
        <v>10.300000000000001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9" t="s">
        <v>157</v>
      </c>
      <c r="AU362" s="259" t="s">
        <v>156</v>
      </c>
      <c r="AV362" s="15" t="s">
        <v>155</v>
      </c>
      <c r="AW362" s="15" t="s">
        <v>30</v>
      </c>
      <c r="AX362" s="15" t="s">
        <v>80</v>
      </c>
      <c r="AY362" s="259" t="s">
        <v>147</v>
      </c>
    </row>
    <row r="363" s="12" customFormat="1" ht="22.8" customHeight="1">
      <c r="A363" s="12"/>
      <c r="B363" s="198"/>
      <c r="C363" s="199"/>
      <c r="D363" s="200" t="s">
        <v>72</v>
      </c>
      <c r="E363" s="212" t="s">
        <v>338</v>
      </c>
      <c r="F363" s="212" t="s">
        <v>339</v>
      </c>
      <c r="G363" s="199"/>
      <c r="H363" s="199"/>
      <c r="I363" s="202"/>
      <c r="J363" s="213">
        <f>BK363</f>
        <v>0</v>
      </c>
      <c r="K363" s="199"/>
      <c r="L363" s="204"/>
      <c r="M363" s="205"/>
      <c r="N363" s="206"/>
      <c r="O363" s="206"/>
      <c r="P363" s="207">
        <f>SUM(P364:P387)</f>
        <v>0</v>
      </c>
      <c r="Q363" s="206"/>
      <c r="R363" s="207">
        <f>SUM(R364:R387)</f>
        <v>0</v>
      </c>
      <c r="S363" s="206"/>
      <c r="T363" s="208">
        <f>SUM(T364:T387)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9" t="s">
        <v>80</v>
      </c>
      <c r="AT363" s="210" t="s">
        <v>72</v>
      </c>
      <c r="AU363" s="210" t="s">
        <v>80</v>
      </c>
      <c r="AY363" s="209" t="s">
        <v>147</v>
      </c>
      <c r="BK363" s="211">
        <f>SUM(BK364:BK387)</f>
        <v>0</v>
      </c>
    </row>
    <row r="364" s="2" customFormat="1" ht="16.5" customHeight="1">
      <c r="A364" s="38"/>
      <c r="B364" s="39"/>
      <c r="C364" s="214" t="s">
        <v>340</v>
      </c>
      <c r="D364" s="214" t="s">
        <v>150</v>
      </c>
      <c r="E364" s="215" t="s">
        <v>341</v>
      </c>
      <c r="F364" s="216" t="s">
        <v>342</v>
      </c>
      <c r="G364" s="217" t="s">
        <v>168</v>
      </c>
      <c r="H364" s="218">
        <v>10.552</v>
      </c>
      <c r="I364" s="219"/>
      <c r="J364" s="220">
        <f>ROUND(I364*H364,2)</f>
        <v>0</v>
      </c>
      <c r="K364" s="216" t="s">
        <v>154</v>
      </c>
      <c r="L364" s="44"/>
      <c r="M364" s="221" t="s">
        <v>1</v>
      </c>
      <c r="N364" s="222" t="s">
        <v>39</v>
      </c>
      <c r="O364" s="91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5" t="s">
        <v>155</v>
      </c>
      <c r="AT364" s="225" t="s">
        <v>150</v>
      </c>
      <c r="AU364" s="225" t="s">
        <v>156</v>
      </c>
      <c r="AY364" s="17" t="s">
        <v>147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7" t="s">
        <v>156</v>
      </c>
      <c r="BK364" s="226">
        <f>ROUND(I364*H364,2)</f>
        <v>0</v>
      </c>
      <c r="BL364" s="17" t="s">
        <v>155</v>
      </c>
      <c r="BM364" s="225" t="s">
        <v>343</v>
      </c>
    </row>
    <row r="365" s="13" customFormat="1">
      <c r="A365" s="13"/>
      <c r="B365" s="227"/>
      <c r="C365" s="228"/>
      <c r="D365" s="229" t="s">
        <v>157</v>
      </c>
      <c r="E365" s="230" t="s">
        <v>1</v>
      </c>
      <c r="F365" s="231" t="s">
        <v>344</v>
      </c>
      <c r="G365" s="228"/>
      <c r="H365" s="230" t="s">
        <v>1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157</v>
      </c>
      <c r="AU365" s="237" t="s">
        <v>156</v>
      </c>
      <c r="AV365" s="13" t="s">
        <v>80</v>
      </c>
      <c r="AW365" s="13" t="s">
        <v>30</v>
      </c>
      <c r="AX365" s="13" t="s">
        <v>14</v>
      </c>
      <c r="AY365" s="237" t="s">
        <v>147</v>
      </c>
    </row>
    <row r="366" s="14" customFormat="1">
      <c r="A366" s="14"/>
      <c r="B366" s="238"/>
      <c r="C366" s="239"/>
      <c r="D366" s="229" t="s">
        <v>157</v>
      </c>
      <c r="E366" s="240" t="s">
        <v>1</v>
      </c>
      <c r="F366" s="241" t="s">
        <v>345</v>
      </c>
      <c r="G366" s="239"/>
      <c r="H366" s="242">
        <v>3.6960000000000002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8" t="s">
        <v>157</v>
      </c>
      <c r="AU366" s="248" t="s">
        <v>156</v>
      </c>
      <c r="AV366" s="14" t="s">
        <v>156</v>
      </c>
      <c r="AW366" s="14" t="s">
        <v>30</v>
      </c>
      <c r="AX366" s="14" t="s">
        <v>14</v>
      </c>
      <c r="AY366" s="248" t="s">
        <v>147</v>
      </c>
    </row>
    <row r="367" s="14" customFormat="1">
      <c r="A367" s="14"/>
      <c r="B367" s="238"/>
      <c r="C367" s="239"/>
      <c r="D367" s="229" t="s">
        <v>157</v>
      </c>
      <c r="E367" s="240" t="s">
        <v>1</v>
      </c>
      <c r="F367" s="241" t="s">
        <v>346</v>
      </c>
      <c r="G367" s="239"/>
      <c r="H367" s="242">
        <v>5.2359999999999998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8" t="s">
        <v>157</v>
      </c>
      <c r="AU367" s="248" t="s">
        <v>156</v>
      </c>
      <c r="AV367" s="14" t="s">
        <v>156</v>
      </c>
      <c r="AW367" s="14" t="s">
        <v>30</v>
      </c>
      <c r="AX367" s="14" t="s">
        <v>14</v>
      </c>
      <c r="AY367" s="248" t="s">
        <v>147</v>
      </c>
    </row>
    <row r="368" s="14" customFormat="1">
      <c r="A368" s="14"/>
      <c r="B368" s="238"/>
      <c r="C368" s="239"/>
      <c r="D368" s="229" t="s">
        <v>157</v>
      </c>
      <c r="E368" s="240" t="s">
        <v>1</v>
      </c>
      <c r="F368" s="241" t="s">
        <v>347</v>
      </c>
      <c r="G368" s="239"/>
      <c r="H368" s="242">
        <v>0.86399999999999999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8" t="s">
        <v>157</v>
      </c>
      <c r="AU368" s="248" t="s">
        <v>156</v>
      </c>
      <c r="AV368" s="14" t="s">
        <v>156</v>
      </c>
      <c r="AW368" s="14" t="s">
        <v>30</v>
      </c>
      <c r="AX368" s="14" t="s">
        <v>14</v>
      </c>
      <c r="AY368" s="248" t="s">
        <v>147</v>
      </c>
    </row>
    <row r="369" s="14" customFormat="1">
      <c r="A369" s="14"/>
      <c r="B369" s="238"/>
      <c r="C369" s="239"/>
      <c r="D369" s="229" t="s">
        <v>157</v>
      </c>
      <c r="E369" s="240" t="s">
        <v>1</v>
      </c>
      <c r="F369" s="241" t="s">
        <v>348</v>
      </c>
      <c r="G369" s="239"/>
      <c r="H369" s="242">
        <v>0.75600000000000001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8" t="s">
        <v>157</v>
      </c>
      <c r="AU369" s="248" t="s">
        <v>156</v>
      </c>
      <c r="AV369" s="14" t="s">
        <v>156</v>
      </c>
      <c r="AW369" s="14" t="s">
        <v>30</v>
      </c>
      <c r="AX369" s="14" t="s">
        <v>14</v>
      </c>
      <c r="AY369" s="248" t="s">
        <v>147</v>
      </c>
    </row>
    <row r="370" s="15" customFormat="1">
      <c r="A370" s="15"/>
      <c r="B370" s="249"/>
      <c r="C370" s="250"/>
      <c r="D370" s="229" t="s">
        <v>157</v>
      </c>
      <c r="E370" s="251" t="s">
        <v>1</v>
      </c>
      <c r="F370" s="252" t="s">
        <v>160</v>
      </c>
      <c r="G370" s="250"/>
      <c r="H370" s="253">
        <v>10.552000000000001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9" t="s">
        <v>157</v>
      </c>
      <c r="AU370" s="259" t="s">
        <v>156</v>
      </c>
      <c r="AV370" s="15" t="s">
        <v>155</v>
      </c>
      <c r="AW370" s="15" t="s">
        <v>30</v>
      </c>
      <c r="AX370" s="15" t="s">
        <v>80</v>
      </c>
      <c r="AY370" s="259" t="s">
        <v>147</v>
      </c>
    </row>
    <row r="371" s="2" customFormat="1" ht="16.5" customHeight="1">
      <c r="A371" s="38"/>
      <c r="B371" s="39"/>
      <c r="C371" s="214" t="s">
        <v>253</v>
      </c>
      <c r="D371" s="214" t="s">
        <v>150</v>
      </c>
      <c r="E371" s="215" t="s">
        <v>349</v>
      </c>
      <c r="F371" s="216" t="s">
        <v>350</v>
      </c>
      <c r="G371" s="217" t="s">
        <v>168</v>
      </c>
      <c r="H371" s="218">
        <v>2.8999999999999999</v>
      </c>
      <c r="I371" s="219"/>
      <c r="J371" s="220">
        <f>ROUND(I371*H371,2)</f>
        <v>0</v>
      </c>
      <c r="K371" s="216" t="s">
        <v>154</v>
      </c>
      <c r="L371" s="44"/>
      <c r="M371" s="221" t="s">
        <v>1</v>
      </c>
      <c r="N371" s="222" t="s">
        <v>39</v>
      </c>
      <c r="O371" s="91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5" t="s">
        <v>155</v>
      </c>
      <c r="AT371" s="225" t="s">
        <v>150</v>
      </c>
      <c r="AU371" s="225" t="s">
        <v>156</v>
      </c>
      <c r="AY371" s="17" t="s">
        <v>147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7" t="s">
        <v>156</v>
      </c>
      <c r="BK371" s="226">
        <f>ROUND(I371*H371,2)</f>
        <v>0</v>
      </c>
      <c r="BL371" s="17" t="s">
        <v>155</v>
      </c>
      <c r="BM371" s="225" t="s">
        <v>351</v>
      </c>
    </row>
    <row r="372" s="13" customFormat="1">
      <c r="A372" s="13"/>
      <c r="B372" s="227"/>
      <c r="C372" s="228"/>
      <c r="D372" s="229" t="s">
        <v>157</v>
      </c>
      <c r="E372" s="230" t="s">
        <v>1</v>
      </c>
      <c r="F372" s="231" t="s">
        <v>344</v>
      </c>
      <c r="G372" s="228"/>
      <c r="H372" s="230" t="s">
        <v>1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157</v>
      </c>
      <c r="AU372" s="237" t="s">
        <v>156</v>
      </c>
      <c r="AV372" s="13" t="s">
        <v>80</v>
      </c>
      <c r="AW372" s="13" t="s">
        <v>30</v>
      </c>
      <c r="AX372" s="13" t="s">
        <v>14</v>
      </c>
      <c r="AY372" s="237" t="s">
        <v>147</v>
      </c>
    </row>
    <row r="373" s="14" customFormat="1">
      <c r="A373" s="14"/>
      <c r="B373" s="238"/>
      <c r="C373" s="239"/>
      <c r="D373" s="229" t="s">
        <v>157</v>
      </c>
      <c r="E373" s="240" t="s">
        <v>1</v>
      </c>
      <c r="F373" s="241" t="s">
        <v>352</v>
      </c>
      <c r="G373" s="239"/>
      <c r="H373" s="242">
        <v>1.2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8" t="s">
        <v>157</v>
      </c>
      <c r="AU373" s="248" t="s">
        <v>156</v>
      </c>
      <c r="AV373" s="14" t="s">
        <v>156</v>
      </c>
      <c r="AW373" s="14" t="s">
        <v>30</v>
      </c>
      <c r="AX373" s="14" t="s">
        <v>14</v>
      </c>
      <c r="AY373" s="248" t="s">
        <v>147</v>
      </c>
    </row>
    <row r="374" s="14" customFormat="1">
      <c r="A374" s="14"/>
      <c r="B374" s="238"/>
      <c r="C374" s="239"/>
      <c r="D374" s="229" t="s">
        <v>157</v>
      </c>
      <c r="E374" s="240" t="s">
        <v>1</v>
      </c>
      <c r="F374" s="241" t="s">
        <v>353</v>
      </c>
      <c r="G374" s="239"/>
      <c r="H374" s="242">
        <v>1.7</v>
      </c>
      <c r="I374" s="243"/>
      <c r="J374" s="239"/>
      <c r="K374" s="239"/>
      <c r="L374" s="244"/>
      <c r="M374" s="245"/>
      <c r="N374" s="246"/>
      <c r="O374" s="246"/>
      <c r="P374" s="246"/>
      <c r="Q374" s="246"/>
      <c r="R374" s="246"/>
      <c r="S374" s="246"/>
      <c r="T374" s="24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8" t="s">
        <v>157</v>
      </c>
      <c r="AU374" s="248" t="s">
        <v>156</v>
      </c>
      <c r="AV374" s="14" t="s">
        <v>156</v>
      </c>
      <c r="AW374" s="14" t="s">
        <v>30</v>
      </c>
      <c r="AX374" s="14" t="s">
        <v>14</v>
      </c>
      <c r="AY374" s="248" t="s">
        <v>147</v>
      </c>
    </row>
    <row r="375" s="15" customFormat="1">
      <c r="A375" s="15"/>
      <c r="B375" s="249"/>
      <c r="C375" s="250"/>
      <c r="D375" s="229" t="s">
        <v>157</v>
      </c>
      <c r="E375" s="251" t="s">
        <v>1</v>
      </c>
      <c r="F375" s="252" t="s">
        <v>160</v>
      </c>
      <c r="G375" s="250"/>
      <c r="H375" s="253">
        <v>2.8999999999999999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9" t="s">
        <v>157</v>
      </c>
      <c r="AU375" s="259" t="s">
        <v>156</v>
      </c>
      <c r="AV375" s="15" t="s">
        <v>155</v>
      </c>
      <c r="AW375" s="15" t="s">
        <v>30</v>
      </c>
      <c r="AX375" s="15" t="s">
        <v>80</v>
      </c>
      <c r="AY375" s="259" t="s">
        <v>147</v>
      </c>
    </row>
    <row r="376" s="2" customFormat="1" ht="16.5" customHeight="1">
      <c r="A376" s="38"/>
      <c r="B376" s="39"/>
      <c r="C376" s="214" t="s">
        <v>354</v>
      </c>
      <c r="D376" s="214" t="s">
        <v>150</v>
      </c>
      <c r="E376" s="215" t="s">
        <v>355</v>
      </c>
      <c r="F376" s="216" t="s">
        <v>356</v>
      </c>
      <c r="G376" s="217" t="s">
        <v>168</v>
      </c>
      <c r="H376" s="218">
        <v>10.552</v>
      </c>
      <c r="I376" s="219"/>
      <c r="J376" s="220">
        <f>ROUND(I376*H376,2)</f>
        <v>0</v>
      </c>
      <c r="K376" s="216" t="s">
        <v>154</v>
      </c>
      <c r="L376" s="44"/>
      <c r="M376" s="221" t="s">
        <v>1</v>
      </c>
      <c r="N376" s="222" t="s">
        <v>39</v>
      </c>
      <c r="O376" s="91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5" t="s">
        <v>155</v>
      </c>
      <c r="AT376" s="225" t="s">
        <v>150</v>
      </c>
      <c r="AU376" s="225" t="s">
        <v>156</v>
      </c>
      <c r="AY376" s="17" t="s">
        <v>147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7" t="s">
        <v>156</v>
      </c>
      <c r="BK376" s="226">
        <f>ROUND(I376*H376,2)</f>
        <v>0</v>
      </c>
      <c r="BL376" s="17" t="s">
        <v>155</v>
      </c>
      <c r="BM376" s="225" t="s">
        <v>357</v>
      </c>
    </row>
    <row r="377" s="13" customFormat="1">
      <c r="A377" s="13"/>
      <c r="B377" s="227"/>
      <c r="C377" s="228"/>
      <c r="D377" s="229" t="s">
        <v>157</v>
      </c>
      <c r="E377" s="230" t="s">
        <v>1</v>
      </c>
      <c r="F377" s="231" t="s">
        <v>344</v>
      </c>
      <c r="G377" s="228"/>
      <c r="H377" s="230" t="s">
        <v>1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157</v>
      </c>
      <c r="AU377" s="237" t="s">
        <v>156</v>
      </c>
      <c r="AV377" s="13" t="s">
        <v>80</v>
      </c>
      <c r="AW377" s="13" t="s">
        <v>30</v>
      </c>
      <c r="AX377" s="13" t="s">
        <v>14</v>
      </c>
      <c r="AY377" s="237" t="s">
        <v>147</v>
      </c>
    </row>
    <row r="378" s="14" customFormat="1">
      <c r="A378" s="14"/>
      <c r="B378" s="238"/>
      <c r="C378" s="239"/>
      <c r="D378" s="229" t="s">
        <v>157</v>
      </c>
      <c r="E378" s="240" t="s">
        <v>1</v>
      </c>
      <c r="F378" s="241" t="s">
        <v>345</v>
      </c>
      <c r="G378" s="239"/>
      <c r="H378" s="242">
        <v>3.6960000000000002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157</v>
      </c>
      <c r="AU378" s="248" t="s">
        <v>156</v>
      </c>
      <c r="AV378" s="14" t="s">
        <v>156</v>
      </c>
      <c r="AW378" s="14" t="s">
        <v>30</v>
      </c>
      <c r="AX378" s="14" t="s">
        <v>14</v>
      </c>
      <c r="AY378" s="248" t="s">
        <v>147</v>
      </c>
    </row>
    <row r="379" s="14" customFormat="1">
      <c r="A379" s="14"/>
      <c r="B379" s="238"/>
      <c r="C379" s="239"/>
      <c r="D379" s="229" t="s">
        <v>157</v>
      </c>
      <c r="E379" s="240" t="s">
        <v>1</v>
      </c>
      <c r="F379" s="241" t="s">
        <v>346</v>
      </c>
      <c r="G379" s="239"/>
      <c r="H379" s="242">
        <v>5.2359999999999998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8" t="s">
        <v>157</v>
      </c>
      <c r="AU379" s="248" t="s">
        <v>156</v>
      </c>
      <c r="AV379" s="14" t="s">
        <v>156</v>
      </c>
      <c r="AW379" s="14" t="s">
        <v>30</v>
      </c>
      <c r="AX379" s="14" t="s">
        <v>14</v>
      </c>
      <c r="AY379" s="248" t="s">
        <v>147</v>
      </c>
    </row>
    <row r="380" s="14" customFormat="1">
      <c r="A380" s="14"/>
      <c r="B380" s="238"/>
      <c r="C380" s="239"/>
      <c r="D380" s="229" t="s">
        <v>157</v>
      </c>
      <c r="E380" s="240" t="s">
        <v>1</v>
      </c>
      <c r="F380" s="241" t="s">
        <v>347</v>
      </c>
      <c r="G380" s="239"/>
      <c r="H380" s="242">
        <v>0.86399999999999999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157</v>
      </c>
      <c r="AU380" s="248" t="s">
        <v>156</v>
      </c>
      <c r="AV380" s="14" t="s">
        <v>156</v>
      </c>
      <c r="AW380" s="14" t="s">
        <v>30</v>
      </c>
      <c r="AX380" s="14" t="s">
        <v>14</v>
      </c>
      <c r="AY380" s="248" t="s">
        <v>147</v>
      </c>
    </row>
    <row r="381" s="14" customFormat="1">
      <c r="A381" s="14"/>
      <c r="B381" s="238"/>
      <c r="C381" s="239"/>
      <c r="D381" s="229" t="s">
        <v>157</v>
      </c>
      <c r="E381" s="240" t="s">
        <v>1</v>
      </c>
      <c r="F381" s="241" t="s">
        <v>348</v>
      </c>
      <c r="G381" s="239"/>
      <c r="H381" s="242">
        <v>0.75600000000000001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157</v>
      </c>
      <c r="AU381" s="248" t="s">
        <v>156</v>
      </c>
      <c r="AV381" s="14" t="s">
        <v>156</v>
      </c>
      <c r="AW381" s="14" t="s">
        <v>30</v>
      </c>
      <c r="AX381" s="14" t="s">
        <v>14</v>
      </c>
      <c r="AY381" s="248" t="s">
        <v>147</v>
      </c>
    </row>
    <row r="382" s="15" customFormat="1">
      <c r="A382" s="15"/>
      <c r="B382" s="249"/>
      <c r="C382" s="250"/>
      <c r="D382" s="229" t="s">
        <v>157</v>
      </c>
      <c r="E382" s="251" t="s">
        <v>1</v>
      </c>
      <c r="F382" s="252" t="s">
        <v>160</v>
      </c>
      <c r="G382" s="250"/>
      <c r="H382" s="253">
        <v>10.552000000000001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9" t="s">
        <v>157</v>
      </c>
      <c r="AU382" s="259" t="s">
        <v>156</v>
      </c>
      <c r="AV382" s="15" t="s">
        <v>155</v>
      </c>
      <c r="AW382" s="15" t="s">
        <v>30</v>
      </c>
      <c r="AX382" s="15" t="s">
        <v>80</v>
      </c>
      <c r="AY382" s="259" t="s">
        <v>147</v>
      </c>
    </row>
    <row r="383" s="2" customFormat="1" ht="16.5" customHeight="1">
      <c r="A383" s="38"/>
      <c r="B383" s="39"/>
      <c r="C383" s="214" t="s">
        <v>256</v>
      </c>
      <c r="D383" s="214" t="s">
        <v>150</v>
      </c>
      <c r="E383" s="215" t="s">
        <v>358</v>
      </c>
      <c r="F383" s="216" t="s">
        <v>359</v>
      </c>
      <c r="G383" s="217" t="s">
        <v>168</v>
      </c>
      <c r="H383" s="218">
        <v>2.8999999999999999</v>
      </c>
      <c r="I383" s="219"/>
      <c r="J383" s="220">
        <f>ROUND(I383*H383,2)</f>
        <v>0</v>
      </c>
      <c r="K383" s="216" t="s">
        <v>154</v>
      </c>
      <c r="L383" s="44"/>
      <c r="M383" s="221" t="s">
        <v>1</v>
      </c>
      <c r="N383" s="222" t="s">
        <v>39</v>
      </c>
      <c r="O383" s="91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5" t="s">
        <v>155</v>
      </c>
      <c r="AT383" s="225" t="s">
        <v>150</v>
      </c>
      <c r="AU383" s="225" t="s">
        <v>156</v>
      </c>
      <c r="AY383" s="17" t="s">
        <v>147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7" t="s">
        <v>156</v>
      </c>
      <c r="BK383" s="226">
        <f>ROUND(I383*H383,2)</f>
        <v>0</v>
      </c>
      <c r="BL383" s="17" t="s">
        <v>155</v>
      </c>
      <c r="BM383" s="225" t="s">
        <v>360</v>
      </c>
    </row>
    <row r="384" s="13" customFormat="1">
      <c r="A384" s="13"/>
      <c r="B384" s="227"/>
      <c r="C384" s="228"/>
      <c r="D384" s="229" t="s">
        <v>157</v>
      </c>
      <c r="E384" s="230" t="s">
        <v>1</v>
      </c>
      <c r="F384" s="231" t="s">
        <v>344</v>
      </c>
      <c r="G384" s="228"/>
      <c r="H384" s="230" t="s">
        <v>1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157</v>
      </c>
      <c r="AU384" s="237" t="s">
        <v>156</v>
      </c>
      <c r="AV384" s="13" t="s">
        <v>80</v>
      </c>
      <c r="AW384" s="13" t="s">
        <v>30</v>
      </c>
      <c r="AX384" s="13" t="s">
        <v>14</v>
      </c>
      <c r="AY384" s="237" t="s">
        <v>147</v>
      </c>
    </row>
    <row r="385" s="14" customFormat="1">
      <c r="A385" s="14"/>
      <c r="B385" s="238"/>
      <c r="C385" s="239"/>
      <c r="D385" s="229" t="s">
        <v>157</v>
      </c>
      <c r="E385" s="240" t="s">
        <v>1</v>
      </c>
      <c r="F385" s="241" t="s">
        <v>352</v>
      </c>
      <c r="G385" s="239"/>
      <c r="H385" s="242">
        <v>1.2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8" t="s">
        <v>157</v>
      </c>
      <c r="AU385" s="248" t="s">
        <v>156</v>
      </c>
      <c r="AV385" s="14" t="s">
        <v>156</v>
      </c>
      <c r="AW385" s="14" t="s">
        <v>30</v>
      </c>
      <c r="AX385" s="14" t="s">
        <v>14</v>
      </c>
      <c r="AY385" s="248" t="s">
        <v>147</v>
      </c>
    </row>
    <row r="386" s="14" customFormat="1">
      <c r="A386" s="14"/>
      <c r="B386" s="238"/>
      <c r="C386" s="239"/>
      <c r="D386" s="229" t="s">
        <v>157</v>
      </c>
      <c r="E386" s="240" t="s">
        <v>1</v>
      </c>
      <c r="F386" s="241" t="s">
        <v>353</v>
      </c>
      <c r="G386" s="239"/>
      <c r="H386" s="242">
        <v>1.7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157</v>
      </c>
      <c r="AU386" s="248" t="s">
        <v>156</v>
      </c>
      <c r="AV386" s="14" t="s">
        <v>156</v>
      </c>
      <c r="AW386" s="14" t="s">
        <v>30</v>
      </c>
      <c r="AX386" s="14" t="s">
        <v>14</v>
      </c>
      <c r="AY386" s="248" t="s">
        <v>147</v>
      </c>
    </row>
    <row r="387" s="15" customFormat="1">
      <c r="A387" s="15"/>
      <c r="B387" s="249"/>
      <c r="C387" s="250"/>
      <c r="D387" s="229" t="s">
        <v>157</v>
      </c>
      <c r="E387" s="251" t="s">
        <v>1</v>
      </c>
      <c r="F387" s="252" t="s">
        <v>160</v>
      </c>
      <c r="G387" s="250"/>
      <c r="H387" s="253">
        <v>2.8999999999999999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9" t="s">
        <v>157</v>
      </c>
      <c r="AU387" s="259" t="s">
        <v>156</v>
      </c>
      <c r="AV387" s="15" t="s">
        <v>155</v>
      </c>
      <c r="AW387" s="15" t="s">
        <v>30</v>
      </c>
      <c r="AX387" s="15" t="s">
        <v>80</v>
      </c>
      <c r="AY387" s="259" t="s">
        <v>147</v>
      </c>
    </row>
    <row r="388" s="12" customFormat="1" ht="22.8" customHeight="1">
      <c r="A388" s="12"/>
      <c r="B388" s="198"/>
      <c r="C388" s="199"/>
      <c r="D388" s="200" t="s">
        <v>72</v>
      </c>
      <c r="E388" s="212" t="s">
        <v>361</v>
      </c>
      <c r="F388" s="212" t="s">
        <v>362</v>
      </c>
      <c r="G388" s="199"/>
      <c r="H388" s="199"/>
      <c r="I388" s="202"/>
      <c r="J388" s="213">
        <f>BK388</f>
        <v>0</v>
      </c>
      <c r="K388" s="199"/>
      <c r="L388" s="204"/>
      <c r="M388" s="205"/>
      <c r="N388" s="206"/>
      <c r="O388" s="206"/>
      <c r="P388" s="207">
        <f>SUM(P389:P396)</f>
        <v>0</v>
      </c>
      <c r="Q388" s="206"/>
      <c r="R388" s="207">
        <f>SUM(R389:R396)</f>
        <v>0</v>
      </c>
      <c r="S388" s="206"/>
      <c r="T388" s="208">
        <f>SUM(T389:T396)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9" t="s">
        <v>80</v>
      </c>
      <c r="AT388" s="210" t="s">
        <v>72</v>
      </c>
      <c r="AU388" s="210" t="s">
        <v>80</v>
      </c>
      <c r="AY388" s="209" t="s">
        <v>147</v>
      </c>
      <c r="BK388" s="211">
        <f>SUM(BK389:BK396)</f>
        <v>0</v>
      </c>
    </row>
    <row r="389" s="2" customFormat="1" ht="16.5" customHeight="1">
      <c r="A389" s="38"/>
      <c r="B389" s="39"/>
      <c r="C389" s="214" t="s">
        <v>363</v>
      </c>
      <c r="D389" s="214" t="s">
        <v>150</v>
      </c>
      <c r="E389" s="215" t="s">
        <v>364</v>
      </c>
      <c r="F389" s="216" t="s">
        <v>365</v>
      </c>
      <c r="G389" s="217" t="s">
        <v>168</v>
      </c>
      <c r="H389" s="218">
        <v>66.028999999999996</v>
      </c>
      <c r="I389" s="219"/>
      <c r="J389" s="220">
        <f>ROUND(I389*H389,2)</f>
        <v>0</v>
      </c>
      <c r="K389" s="216" t="s">
        <v>154</v>
      </c>
      <c r="L389" s="44"/>
      <c r="M389" s="221" t="s">
        <v>1</v>
      </c>
      <c r="N389" s="222" t="s">
        <v>39</v>
      </c>
      <c r="O389" s="91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5" t="s">
        <v>155</v>
      </c>
      <c r="AT389" s="225" t="s">
        <v>150</v>
      </c>
      <c r="AU389" s="225" t="s">
        <v>156</v>
      </c>
      <c r="AY389" s="17" t="s">
        <v>147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7" t="s">
        <v>156</v>
      </c>
      <c r="BK389" s="226">
        <f>ROUND(I389*H389,2)</f>
        <v>0</v>
      </c>
      <c r="BL389" s="17" t="s">
        <v>155</v>
      </c>
      <c r="BM389" s="225" t="s">
        <v>366</v>
      </c>
    </row>
    <row r="390" s="13" customFormat="1">
      <c r="A390" s="13"/>
      <c r="B390" s="227"/>
      <c r="C390" s="228"/>
      <c r="D390" s="229" t="s">
        <v>157</v>
      </c>
      <c r="E390" s="230" t="s">
        <v>1</v>
      </c>
      <c r="F390" s="231" t="s">
        <v>225</v>
      </c>
      <c r="G390" s="228"/>
      <c r="H390" s="230" t="s">
        <v>1</v>
      </c>
      <c r="I390" s="232"/>
      <c r="J390" s="228"/>
      <c r="K390" s="228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157</v>
      </c>
      <c r="AU390" s="237" t="s">
        <v>156</v>
      </c>
      <c r="AV390" s="13" t="s">
        <v>80</v>
      </c>
      <c r="AW390" s="13" t="s">
        <v>30</v>
      </c>
      <c r="AX390" s="13" t="s">
        <v>14</v>
      </c>
      <c r="AY390" s="237" t="s">
        <v>147</v>
      </c>
    </row>
    <row r="391" s="14" customFormat="1">
      <c r="A391" s="14"/>
      <c r="B391" s="238"/>
      <c r="C391" s="239"/>
      <c r="D391" s="229" t="s">
        <v>157</v>
      </c>
      <c r="E391" s="240" t="s">
        <v>1</v>
      </c>
      <c r="F391" s="241" t="s">
        <v>367</v>
      </c>
      <c r="G391" s="239"/>
      <c r="H391" s="242">
        <v>5.7949999999999999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8" t="s">
        <v>157</v>
      </c>
      <c r="AU391" s="248" t="s">
        <v>156</v>
      </c>
      <c r="AV391" s="14" t="s">
        <v>156</v>
      </c>
      <c r="AW391" s="14" t="s">
        <v>30</v>
      </c>
      <c r="AX391" s="14" t="s">
        <v>14</v>
      </c>
      <c r="AY391" s="248" t="s">
        <v>147</v>
      </c>
    </row>
    <row r="392" s="14" customFormat="1">
      <c r="A392" s="14"/>
      <c r="B392" s="238"/>
      <c r="C392" s="239"/>
      <c r="D392" s="229" t="s">
        <v>157</v>
      </c>
      <c r="E392" s="240" t="s">
        <v>1</v>
      </c>
      <c r="F392" s="241" t="s">
        <v>368</v>
      </c>
      <c r="G392" s="239"/>
      <c r="H392" s="242">
        <v>2.375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8" t="s">
        <v>157</v>
      </c>
      <c r="AU392" s="248" t="s">
        <v>156</v>
      </c>
      <c r="AV392" s="14" t="s">
        <v>156</v>
      </c>
      <c r="AW392" s="14" t="s">
        <v>30</v>
      </c>
      <c r="AX392" s="14" t="s">
        <v>14</v>
      </c>
      <c r="AY392" s="248" t="s">
        <v>147</v>
      </c>
    </row>
    <row r="393" s="14" customFormat="1">
      <c r="A393" s="14"/>
      <c r="B393" s="238"/>
      <c r="C393" s="239"/>
      <c r="D393" s="229" t="s">
        <v>157</v>
      </c>
      <c r="E393" s="240" t="s">
        <v>1</v>
      </c>
      <c r="F393" s="241" t="s">
        <v>369</v>
      </c>
      <c r="G393" s="239"/>
      <c r="H393" s="242">
        <v>3.859</v>
      </c>
      <c r="I393" s="243"/>
      <c r="J393" s="239"/>
      <c r="K393" s="239"/>
      <c r="L393" s="244"/>
      <c r="M393" s="245"/>
      <c r="N393" s="246"/>
      <c r="O393" s="246"/>
      <c r="P393" s="246"/>
      <c r="Q393" s="246"/>
      <c r="R393" s="246"/>
      <c r="S393" s="246"/>
      <c r="T393" s="24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8" t="s">
        <v>157</v>
      </c>
      <c r="AU393" s="248" t="s">
        <v>156</v>
      </c>
      <c r="AV393" s="14" t="s">
        <v>156</v>
      </c>
      <c r="AW393" s="14" t="s">
        <v>30</v>
      </c>
      <c r="AX393" s="14" t="s">
        <v>14</v>
      </c>
      <c r="AY393" s="248" t="s">
        <v>147</v>
      </c>
    </row>
    <row r="394" s="13" customFormat="1">
      <c r="A394" s="13"/>
      <c r="B394" s="227"/>
      <c r="C394" s="228"/>
      <c r="D394" s="229" t="s">
        <v>157</v>
      </c>
      <c r="E394" s="230" t="s">
        <v>1</v>
      </c>
      <c r="F394" s="231" t="s">
        <v>370</v>
      </c>
      <c r="G394" s="228"/>
      <c r="H394" s="230" t="s">
        <v>1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157</v>
      </c>
      <c r="AU394" s="237" t="s">
        <v>156</v>
      </c>
      <c r="AV394" s="13" t="s">
        <v>80</v>
      </c>
      <c r="AW394" s="13" t="s">
        <v>30</v>
      </c>
      <c r="AX394" s="13" t="s">
        <v>14</v>
      </c>
      <c r="AY394" s="237" t="s">
        <v>147</v>
      </c>
    </row>
    <row r="395" s="14" customFormat="1">
      <c r="A395" s="14"/>
      <c r="B395" s="238"/>
      <c r="C395" s="239"/>
      <c r="D395" s="229" t="s">
        <v>157</v>
      </c>
      <c r="E395" s="240" t="s">
        <v>1</v>
      </c>
      <c r="F395" s="241" t="s">
        <v>371</v>
      </c>
      <c r="G395" s="239"/>
      <c r="H395" s="242">
        <v>54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8" t="s">
        <v>157</v>
      </c>
      <c r="AU395" s="248" t="s">
        <v>156</v>
      </c>
      <c r="AV395" s="14" t="s">
        <v>156</v>
      </c>
      <c r="AW395" s="14" t="s">
        <v>30</v>
      </c>
      <c r="AX395" s="14" t="s">
        <v>14</v>
      </c>
      <c r="AY395" s="248" t="s">
        <v>147</v>
      </c>
    </row>
    <row r="396" s="15" customFormat="1">
      <c r="A396" s="15"/>
      <c r="B396" s="249"/>
      <c r="C396" s="250"/>
      <c r="D396" s="229" t="s">
        <v>157</v>
      </c>
      <c r="E396" s="251" t="s">
        <v>1</v>
      </c>
      <c r="F396" s="252" t="s">
        <v>160</v>
      </c>
      <c r="G396" s="250"/>
      <c r="H396" s="253">
        <v>66.028999999999996</v>
      </c>
      <c r="I396" s="254"/>
      <c r="J396" s="250"/>
      <c r="K396" s="250"/>
      <c r="L396" s="255"/>
      <c r="M396" s="256"/>
      <c r="N396" s="257"/>
      <c r="O396" s="257"/>
      <c r="P396" s="257"/>
      <c r="Q396" s="257"/>
      <c r="R396" s="257"/>
      <c r="S396" s="257"/>
      <c r="T396" s="258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9" t="s">
        <v>157</v>
      </c>
      <c r="AU396" s="259" t="s">
        <v>156</v>
      </c>
      <c r="AV396" s="15" t="s">
        <v>155</v>
      </c>
      <c r="AW396" s="15" t="s">
        <v>30</v>
      </c>
      <c r="AX396" s="15" t="s">
        <v>80</v>
      </c>
      <c r="AY396" s="259" t="s">
        <v>147</v>
      </c>
    </row>
    <row r="397" s="12" customFormat="1" ht="25.92" customHeight="1">
      <c r="A397" s="12"/>
      <c r="B397" s="198"/>
      <c r="C397" s="199"/>
      <c r="D397" s="200" t="s">
        <v>72</v>
      </c>
      <c r="E397" s="201" t="s">
        <v>372</v>
      </c>
      <c r="F397" s="201" t="s">
        <v>373</v>
      </c>
      <c r="G397" s="199"/>
      <c r="H397" s="199"/>
      <c r="I397" s="202"/>
      <c r="J397" s="203">
        <f>BK397</f>
        <v>0</v>
      </c>
      <c r="K397" s="199"/>
      <c r="L397" s="204"/>
      <c r="M397" s="205"/>
      <c r="N397" s="206"/>
      <c r="O397" s="206"/>
      <c r="P397" s="207">
        <f>P398+P403+P417+P422+P430+P440+P520+P541+P558+P563+P570+P572+P574+P618+P658+P696+P702+P712+P726+P731+P748</f>
        <v>0</v>
      </c>
      <c r="Q397" s="206"/>
      <c r="R397" s="207">
        <f>R398+R403+R417+R422+R430+R440+R520+R541+R558+R563+R570+R572+R574+R618+R658+R696+R702+R712+R726+R731+R748</f>
        <v>0</v>
      </c>
      <c r="S397" s="206"/>
      <c r="T397" s="208">
        <f>T398+T403+T417+T422+T430+T440+T520+T541+T558+T563+T570+T572+T574+T618+T658+T696+T702+T712+T726+T731+T748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9" t="s">
        <v>80</v>
      </c>
      <c r="AT397" s="210" t="s">
        <v>72</v>
      </c>
      <c r="AU397" s="210" t="s">
        <v>14</v>
      </c>
      <c r="AY397" s="209" t="s">
        <v>147</v>
      </c>
      <c r="BK397" s="211">
        <f>BK398+BK403+BK417+BK422+BK430+BK440+BK520+BK541+BK558+BK563+BK570+BK572+BK574+BK618+BK658+BK696+BK702+BK712+BK726+BK731+BK748</f>
        <v>0</v>
      </c>
    </row>
    <row r="398" s="12" customFormat="1" ht="22.8" customHeight="1">
      <c r="A398" s="12"/>
      <c r="B398" s="198"/>
      <c r="C398" s="199"/>
      <c r="D398" s="200" t="s">
        <v>72</v>
      </c>
      <c r="E398" s="212" t="s">
        <v>374</v>
      </c>
      <c r="F398" s="212" t="s">
        <v>375</v>
      </c>
      <c r="G398" s="199"/>
      <c r="H398" s="199"/>
      <c r="I398" s="202"/>
      <c r="J398" s="213">
        <f>BK398</f>
        <v>0</v>
      </c>
      <c r="K398" s="199"/>
      <c r="L398" s="204"/>
      <c r="M398" s="205"/>
      <c r="N398" s="206"/>
      <c r="O398" s="206"/>
      <c r="P398" s="207">
        <f>SUM(P399:P402)</f>
        <v>0</v>
      </c>
      <c r="Q398" s="206"/>
      <c r="R398" s="207">
        <f>SUM(R399:R402)</f>
        <v>0</v>
      </c>
      <c r="S398" s="206"/>
      <c r="T398" s="208">
        <f>SUM(T399:T402)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9" t="s">
        <v>80</v>
      </c>
      <c r="AT398" s="210" t="s">
        <v>72</v>
      </c>
      <c r="AU398" s="210" t="s">
        <v>80</v>
      </c>
      <c r="AY398" s="209" t="s">
        <v>147</v>
      </c>
      <c r="BK398" s="211">
        <f>SUM(BK399:BK402)</f>
        <v>0</v>
      </c>
    </row>
    <row r="399" s="2" customFormat="1" ht="16.5" customHeight="1">
      <c r="A399" s="38"/>
      <c r="B399" s="39"/>
      <c r="C399" s="214" t="s">
        <v>262</v>
      </c>
      <c r="D399" s="214" t="s">
        <v>150</v>
      </c>
      <c r="E399" s="215" t="s">
        <v>376</v>
      </c>
      <c r="F399" s="216" t="s">
        <v>377</v>
      </c>
      <c r="G399" s="217" t="s">
        <v>153</v>
      </c>
      <c r="H399" s="218">
        <v>0.27800000000000002</v>
      </c>
      <c r="I399" s="219"/>
      <c r="J399" s="220">
        <f>ROUND(I399*H399,2)</f>
        <v>0</v>
      </c>
      <c r="K399" s="216" t="s">
        <v>154</v>
      </c>
      <c r="L399" s="44"/>
      <c r="M399" s="221" t="s">
        <v>1</v>
      </c>
      <c r="N399" s="222" t="s">
        <v>39</v>
      </c>
      <c r="O399" s="91"/>
      <c r="P399" s="223">
        <f>O399*H399</f>
        <v>0</v>
      </c>
      <c r="Q399" s="223">
        <v>0</v>
      </c>
      <c r="R399" s="223">
        <f>Q399*H399</f>
        <v>0</v>
      </c>
      <c r="S399" s="223">
        <v>0</v>
      </c>
      <c r="T399" s="224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5" t="s">
        <v>155</v>
      </c>
      <c r="AT399" s="225" t="s">
        <v>150</v>
      </c>
      <c r="AU399" s="225" t="s">
        <v>156</v>
      </c>
      <c r="AY399" s="17" t="s">
        <v>147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7" t="s">
        <v>156</v>
      </c>
      <c r="BK399" s="226">
        <f>ROUND(I399*H399,2)</f>
        <v>0</v>
      </c>
      <c r="BL399" s="17" t="s">
        <v>155</v>
      </c>
      <c r="BM399" s="225" t="s">
        <v>378</v>
      </c>
    </row>
    <row r="400" s="13" customFormat="1">
      <c r="A400" s="13"/>
      <c r="B400" s="227"/>
      <c r="C400" s="228"/>
      <c r="D400" s="229" t="s">
        <v>157</v>
      </c>
      <c r="E400" s="230" t="s">
        <v>1</v>
      </c>
      <c r="F400" s="231" t="s">
        <v>379</v>
      </c>
      <c r="G400" s="228"/>
      <c r="H400" s="230" t="s">
        <v>1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157</v>
      </c>
      <c r="AU400" s="237" t="s">
        <v>156</v>
      </c>
      <c r="AV400" s="13" t="s">
        <v>80</v>
      </c>
      <c r="AW400" s="13" t="s">
        <v>30</v>
      </c>
      <c r="AX400" s="13" t="s">
        <v>14</v>
      </c>
      <c r="AY400" s="237" t="s">
        <v>147</v>
      </c>
    </row>
    <row r="401" s="14" customFormat="1">
      <c r="A401" s="14"/>
      <c r="B401" s="238"/>
      <c r="C401" s="239"/>
      <c r="D401" s="229" t="s">
        <v>157</v>
      </c>
      <c r="E401" s="240" t="s">
        <v>1</v>
      </c>
      <c r="F401" s="241" t="s">
        <v>380</v>
      </c>
      <c r="G401" s="239"/>
      <c r="H401" s="242">
        <v>0.27800000000000002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8" t="s">
        <v>157</v>
      </c>
      <c r="AU401" s="248" t="s">
        <v>156</v>
      </c>
      <c r="AV401" s="14" t="s">
        <v>156</v>
      </c>
      <c r="AW401" s="14" t="s">
        <v>30</v>
      </c>
      <c r="AX401" s="14" t="s">
        <v>14</v>
      </c>
      <c r="AY401" s="248" t="s">
        <v>147</v>
      </c>
    </row>
    <row r="402" s="15" customFormat="1">
      <c r="A402" s="15"/>
      <c r="B402" s="249"/>
      <c r="C402" s="250"/>
      <c r="D402" s="229" t="s">
        <v>157</v>
      </c>
      <c r="E402" s="251" t="s">
        <v>1</v>
      </c>
      <c r="F402" s="252" t="s">
        <v>160</v>
      </c>
      <c r="G402" s="250"/>
      <c r="H402" s="253">
        <v>0.27800000000000002</v>
      </c>
      <c r="I402" s="254"/>
      <c r="J402" s="250"/>
      <c r="K402" s="250"/>
      <c r="L402" s="255"/>
      <c r="M402" s="256"/>
      <c r="N402" s="257"/>
      <c r="O402" s="257"/>
      <c r="P402" s="257"/>
      <c r="Q402" s="257"/>
      <c r="R402" s="257"/>
      <c r="S402" s="257"/>
      <c r="T402" s="258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9" t="s">
        <v>157</v>
      </c>
      <c r="AU402" s="259" t="s">
        <v>156</v>
      </c>
      <c r="AV402" s="15" t="s">
        <v>155</v>
      </c>
      <c r="AW402" s="15" t="s">
        <v>30</v>
      </c>
      <c r="AX402" s="15" t="s">
        <v>80</v>
      </c>
      <c r="AY402" s="259" t="s">
        <v>147</v>
      </c>
    </row>
    <row r="403" s="12" customFormat="1" ht="22.8" customHeight="1">
      <c r="A403" s="12"/>
      <c r="B403" s="198"/>
      <c r="C403" s="199"/>
      <c r="D403" s="200" t="s">
        <v>72</v>
      </c>
      <c r="E403" s="212" t="s">
        <v>381</v>
      </c>
      <c r="F403" s="212" t="s">
        <v>382</v>
      </c>
      <c r="G403" s="199"/>
      <c r="H403" s="199"/>
      <c r="I403" s="202"/>
      <c r="J403" s="213">
        <f>BK403</f>
        <v>0</v>
      </c>
      <c r="K403" s="199"/>
      <c r="L403" s="204"/>
      <c r="M403" s="205"/>
      <c r="N403" s="206"/>
      <c r="O403" s="206"/>
      <c r="P403" s="207">
        <f>SUM(P404:P416)</f>
        <v>0</v>
      </c>
      <c r="Q403" s="206"/>
      <c r="R403" s="207">
        <f>SUM(R404:R416)</f>
        <v>0</v>
      </c>
      <c r="S403" s="206"/>
      <c r="T403" s="208">
        <f>SUM(T404:T416)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9" t="s">
        <v>80</v>
      </c>
      <c r="AT403" s="210" t="s">
        <v>72</v>
      </c>
      <c r="AU403" s="210" t="s">
        <v>80</v>
      </c>
      <c r="AY403" s="209" t="s">
        <v>147</v>
      </c>
      <c r="BK403" s="211">
        <f>SUM(BK404:BK416)</f>
        <v>0</v>
      </c>
    </row>
    <row r="404" s="2" customFormat="1" ht="21.75" customHeight="1">
      <c r="A404" s="38"/>
      <c r="B404" s="39"/>
      <c r="C404" s="214" t="s">
        <v>383</v>
      </c>
      <c r="D404" s="214" t="s">
        <v>150</v>
      </c>
      <c r="E404" s="215" t="s">
        <v>384</v>
      </c>
      <c r="F404" s="216" t="s">
        <v>385</v>
      </c>
      <c r="G404" s="217" t="s">
        <v>153</v>
      </c>
      <c r="H404" s="218">
        <v>0.39800000000000002</v>
      </c>
      <c r="I404" s="219"/>
      <c r="J404" s="220">
        <f>ROUND(I404*H404,2)</f>
        <v>0</v>
      </c>
      <c r="K404" s="216" t="s">
        <v>154</v>
      </c>
      <c r="L404" s="44"/>
      <c r="M404" s="221" t="s">
        <v>1</v>
      </c>
      <c r="N404" s="222" t="s">
        <v>39</v>
      </c>
      <c r="O404" s="91"/>
      <c r="P404" s="223">
        <f>O404*H404</f>
        <v>0</v>
      </c>
      <c r="Q404" s="223">
        <v>0</v>
      </c>
      <c r="R404" s="223">
        <f>Q404*H404</f>
        <v>0</v>
      </c>
      <c r="S404" s="223">
        <v>0</v>
      </c>
      <c r="T404" s="22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5" t="s">
        <v>155</v>
      </c>
      <c r="AT404" s="225" t="s">
        <v>150</v>
      </c>
      <c r="AU404" s="225" t="s">
        <v>156</v>
      </c>
      <c r="AY404" s="17" t="s">
        <v>147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7" t="s">
        <v>156</v>
      </c>
      <c r="BK404" s="226">
        <f>ROUND(I404*H404,2)</f>
        <v>0</v>
      </c>
      <c r="BL404" s="17" t="s">
        <v>155</v>
      </c>
      <c r="BM404" s="225" t="s">
        <v>386</v>
      </c>
    </row>
    <row r="405" s="13" customFormat="1">
      <c r="A405" s="13"/>
      <c r="B405" s="227"/>
      <c r="C405" s="228"/>
      <c r="D405" s="229" t="s">
        <v>157</v>
      </c>
      <c r="E405" s="230" t="s">
        <v>1</v>
      </c>
      <c r="F405" s="231" t="s">
        <v>379</v>
      </c>
      <c r="G405" s="228"/>
      <c r="H405" s="230" t="s">
        <v>1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157</v>
      </c>
      <c r="AU405" s="237" t="s">
        <v>156</v>
      </c>
      <c r="AV405" s="13" t="s">
        <v>80</v>
      </c>
      <c r="AW405" s="13" t="s">
        <v>30</v>
      </c>
      <c r="AX405" s="13" t="s">
        <v>14</v>
      </c>
      <c r="AY405" s="237" t="s">
        <v>147</v>
      </c>
    </row>
    <row r="406" s="14" customFormat="1">
      <c r="A406" s="14"/>
      <c r="B406" s="238"/>
      <c r="C406" s="239"/>
      <c r="D406" s="229" t="s">
        <v>157</v>
      </c>
      <c r="E406" s="240" t="s">
        <v>1</v>
      </c>
      <c r="F406" s="241" t="s">
        <v>387</v>
      </c>
      <c r="G406" s="239"/>
      <c r="H406" s="242">
        <v>0.39800000000000002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8" t="s">
        <v>157</v>
      </c>
      <c r="AU406" s="248" t="s">
        <v>156</v>
      </c>
      <c r="AV406" s="14" t="s">
        <v>156</v>
      </c>
      <c r="AW406" s="14" t="s">
        <v>30</v>
      </c>
      <c r="AX406" s="14" t="s">
        <v>14</v>
      </c>
      <c r="AY406" s="248" t="s">
        <v>147</v>
      </c>
    </row>
    <row r="407" s="15" customFormat="1">
      <c r="A407" s="15"/>
      <c r="B407" s="249"/>
      <c r="C407" s="250"/>
      <c r="D407" s="229" t="s">
        <v>157</v>
      </c>
      <c r="E407" s="251" t="s">
        <v>1</v>
      </c>
      <c r="F407" s="252" t="s">
        <v>160</v>
      </c>
      <c r="G407" s="250"/>
      <c r="H407" s="253">
        <v>0.39800000000000002</v>
      </c>
      <c r="I407" s="254"/>
      <c r="J407" s="250"/>
      <c r="K407" s="250"/>
      <c r="L407" s="255"/>
      <c r="M407" s="256"/>
      <c r="N407" s="257"/>
      <c r="O407" s="257"/>
      <c r="P407" s="257"/>
      <c r="Q407" s="257"/>
      <c r="R407" s="257"/>
      <c r="S407" s="257"/>
      <c r="T407" s="258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9" t="s">
        <v>157</v>
      </c>
      <c r="AU407" s="259" t="s">
        <v>156</v>
      </c>
      <c r="AV407" s="15" t="s">
        <v>155</v>
      </c>
      <c r="AW407" s="15" t="s">
        <v>30</v>
      </c>
      <c r="AX407" s="15" t="s">
        <v>80</v>
      </c>
      <c r="AY407" s="259" t="s">
        <v>147</v>
      </c>
    </row>
    <row r="408" s="2" customFormat="1" ht="16.5" customHeight="1">
      <c r="A408" s="38"/>
      <c r="B408" s="39"/>
      <c r="C408" s="214" t="s">
        <v>268</v>
      </c>
      <c r="D408" s="214" t="s">
        <v>150</v>
      </c>
      <c r="E408" s="215" t="s">
        <v>388</v>
      </c>
      <c r="F408" s="216" t="s">
        <v>389</v>
      </c>
      <c r="G408" s="217" t="s">
        <v>168</v>
      </c>
      <c r="H408" s="218">
        <v>0.57399999999999995</v>
      </c>
      <c r="I408" s="219"/>
      <c r="J408" s="220">
        <f>ROUND(I408*H408,2)</f>
        <v>0</v>
      </c>
      <c r="K408" s="216" t="s">
        <v>154</v>
      </c>
      <c r="L408" s="44"/>
      <c r="M408" s="221" t="s">
        <v>1</v>
      </c>
      <c r="N408" s="222" t="s">
        <v>39</v>
      </c>
      <c r="O408" s="91"/>
      <c r="P408" s="223">
        <f>O408*H408</f>
        <v>0</v>
      </c>
      <c r="Q408" s="223">
        <v>0</v>
      </c>
      <c r="R408" s="223">
        <f>Q408*H408</f>
        <v>0</v>
      </c>
      <c r="S408" s="223">
        <v>0</v>
      </c>
      <c r="T408" s="22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5" t="s">
        <v>155</v>
      </c>
      <c r="AT408" s="225" t="s">
        <v>150</v>
      </c>
      <c r="AU408" s="225" t="s">
        <v>156</v>
      </c>
      <c r="AY408" s="17" t="s">
        <v>147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7" t="s">
        <v>156</v>
      </c>
      <c r="BK408" s="226">
        <f>ROUND(I408*H408,2)</f>
        <v>0</v>
      </c>
      <c r="BL408" s="17" t="s">
        <v>155</v>
      </c>
      <c r="BM408" s="225" t="s">
        <v>390</v>
      </c>
    </row>
    <row r="409" s="13" customFormat="1">
      <c r="A409" s="13"/>
      <c r="B409" s="227"/>
      <c r="C409" s="228"/>
      <c r="D409" s="229" t="s">
        <v>157</v>
      </c>
      <c r="E409" s="230" t="s">
        <v>1</v>
      </c>
      <c r="F409" s="231" t="s">
        <v>379</v>
      </c>
      <c r="G409" s="228"/>
      <c r="H409" s="230" t="s">
        <v>1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157</v>
      </c>
      <c r="AU409" s="237" t="s">
        <v>156</v>
      </c>
      <c r="AV409" s="13" t="s">
        <v>80</v>
      </c>
      <c r="AW409" s="13" t="s">
        <v>30</v>
      </c>
      <c r="AX409" s="13" t="s">
        <v>14</v>
      </c>
      <c r="AY409" s="237" t="s">
        <v>147</v>
      </c>
    </row>
    <row r="410" s="14" customFormat="1">
      <c r="A410" s="14"/>
      <c r="B410" s="238"/>
      <c r="C410" s="239"/>
      <c r="D410" s="229" t="s">
        <v>157</v>
      </c>
      <c r="E410" s="240" t="s">
        <v>1</v>
      </c>
      <c r="F410" s="241" t="s">
        <v>391</v>
      </c>
      <c r="G410" s="239"/>
      <c r="H410" s="242">
        <v>0.57399999999999995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8" t="s">
        <v>157</v>
      </c>
      <c r="AU410" s="248" t="s">
        <v>156</v>
      </c>
      <c r="AV410" s="14" t="s">
        <v>156</v>
      </c>
      <c r="AW410" s="14" t="s">
        <v>30</v>
      </c>
      <c r="AX410" s="14" t="s">
        <v>14</v>
      </c>
      <c r="AY410" s="248" t="s">
        <v>147</v>
      </c>
    </row>
    <row r="411" s="15" customFormat="1">
      <c r="A411" s="15"/>
      <c r="B411" s="249"/>
      <c r="C411" s="250"/>
      <c r="D411" s="229" t="s">
        <v>157</v>
      </c>
      <c r="E411" s="251" t="s">
        <v>1</v>
      </c>
      <c r="F411" s="252" t="s">
        <v>160</v>
      </c>
      <c r="G411" s="250"/>
      <c r="H411" s="253">
        <v>0.57399999999999995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9" t="s">
        <v>157</v>
      </c>
      <c r="AU411" s="259" t="s">
        <v>156</v>
      </c>
      <c r="AV411" s="15" t="s">
        <v>155</v>
      </c>
      <c r="AW411" s="15" t="s">
        <v>30</v>
      </c>
      <c r="AX411" s="15" t="s">
        <v>80</v>
      </c>
      <c r="AY411" s="259" t="s">
        <v>147</v>
      </c>
    </row>
    <row r="412" s="2" customFormat="1" ht="16.5" customHeight="1">
      <c r="A412" s="38"/>
      <c r="B412" s="39"/>
      <c r="C412" s="214" t="s">
        <v>392</v>
      </c>
      <c r="D412" s="214" t="s">
        <v>150</v>
      </c>
      <c r="E412" s="215" t="s">
        <v>393</v>
      </c>
      <c r="F412" s="216" t="s">
        <v>394</v>
      </c>
      <c r="G412" s="217" t="s">
        <v>168</v>
      </c>
      <c r="H412" s="218">
        <v>0.57399999999999995</v>
      </c>
      <c r="I412" s="219"/>
      <c r="J412" s="220">
        <f>ROUND(I412*H412,2)</f>
        <v>0</v>
      </c>
      <c r="K412" s="216" t="s">
        <v>154</v>
      </c>
      <c r="L412" s="44"/>
      <c r="M412" s="221" t="s">
        <v>1</v>
      </c>
      <c r="N412" s="222" t="s">
        <v>39</v>
      </c>
      <c r="O412" s="91"/>
      <c r="P412" s="223">
        <f>O412*H412</f>
        <v>0</v>
      </c>
      <c r="Q412" s="223">
        <v>0</v>
      </c>
      <c r="R412" s="223">
        <f>Q412*H412</f>
        <v>0</v>
      </c>
      <c r="S412" s="223">
        <v>0</v>
      </c>
      <c r="T412" s="22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5" t="s">
        <v>155</v>
      </c>
      <c r="AT412" s="225" t="s">
        <v>150</v>
      </c>
      <c r="AU412" s="225" t="s">
        <v>156</v>
      </c>
      <c r="AY412" s="17" t="s">
        <v>147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7" t="s">
        <v>156</v>
      </c>
      <c r="BK412" s="226">
        <f>ROUND(I412*H412,2)</f>
        <v>0</v>
      </c>
      <c r="BL412" s="17" t="s">
        <v>155</v>
      </c>
      <c r="BM412" s="225" t="s">
        <v>395</v>
      </c>
    </row>
    <row r="413" s="2" customFormat="1" ht="16.5" customHeight="1">
      <c r="A413" s="38"/>
      <c r="B413" s="39"/>
      <c r="C413" s="214" t="s">
        <v>273</v>
      </c>
      <c r="D413" s="214" t="s">
        <v>150</v>
      </c>
      <c r="E413" s="215" t="s">
        <v>396</v>
      </c>
      <c r="F413" s="216" t="s">
        <v>397</v>
      </c>
      <c r="G413" s="217" t="s">
        <v>267</v>
      </c>
      <c r="H413" s="218">
        <v>0.019</v>
      </c>
      <c r="I413" s="219"/>
      <c r="J413" s="220">
        <f>ROUND(I413*H413,2)</f>
        <v>0</v>
      </c>
      <c r="K413" s="216" t="s">
        <v>154</v>
      </c>
      <c r="L413" s="44"/>
      <c r="M413" s="221" t="s">
        <v>1</v>
      </c>
      <c r="N413" s="222" t="s">
        <v>39</v>
      </c>
      <c r="O413" s="91"/>
      <c r="P413" s="223">
        <f>O413*H413</f>
        <v>0</v>
      </c>
      <c r="Q413" s="223">
        <v>0</v>
      </c>
      <c r="R413" s="223">
        <f>Q413*H413</f>
        <v>0</v>
      </c>
      <c r="S413" s="223">
        <v>0</v>
      </c>
      <c r="T413" s="224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5" t="s">
        <v>155</v>
      </c>
      <c r="AT413" s="225" t="s">
        <v>150</v>
      </c>
      <c r="AU413" s="225" t="s">
        <v>156</v>
      </c>
      <c r="AY413" s="17" t="s">
        <v>147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7" t="s">
        <v>156</v>
      </c>
      <c r="BK413" s="226">
        <f>ROUND(I413*H413,2)</f>
        <v>0</v>
      </c>
      <c r="BL413" s="17" t="s">
        <v>155</v>
      </c>
      <c r="BM413" s="225" t="s">
        <v>398</v>
      </c>
    </row>
    <row r="414" s="13" customFormat="1">
      <c r="A414" s="13"/>
      <c r="B414" s="227"/>
      <c r="C414" s="228"/>
      <c r="D414" s="229" t="s">
        <v>157</v>
      </c>
      <c r="E414" s="230" t="s">
        <v>1</v>
      </c>
      <c r="F414" s="231" t="s">
        <v>379</v>
      </c>
      <c r="G414" s="228"/>
      <c r="H414" s="230" t="s">
        <v>1</v>
      </c>
      <c r="I414" s="232"/>
      <c r="J414" s="228"/>
      <c r="K414" s="228"/>
      <c r="L414" s="233"/>
      <c r="M414" s="234"/>
      <c r="N414" s="235"/>
      <c r="O414" s="235"/>
      <c r="P414" s="235"/>
      <c r="Q414" s="235"/>
      <c r="R414" s="235"/>
      <c r="S414" s="235"/>
      <c r="T414" s="23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7" t="s">
        <v>157</v>
      </c>
      <c r="AU414" s="237" t="s">
        <v>156</v>
      </c>
      <c r="AV414" s="13" t="s">
        <v>80</v>
      </c>
      <c r="AW414" s="13" t="s">
        <v>30</v>
      </c>
      <c r="AX414" s="13" t="s">
        <v>14</v>
      </c>
      <c r="AY414" s="237" t="s">
        <v>147</v>
      </c>
    </row>
    <row r="415" s="14" customFormat="1">
      <c r="A415" s="14"/>
      <c r="B415" s="238"/>
      <c r="C415" s="239"/>
      <c r="D415" s="229" t="s">
        <v>157</v>
      </c>
      <c r="E415" s="240" t="s">
        <v>1</v>
      </c>
      <c r="F415" s="241" t="s">
        <v>399</v>
      </c>
      <c r="G415" s="239"/>
      <c r="H415" s="242">
        <v>0.019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8" t="s">
        <v>157</v>
      </c>
      <c r="AU415" s="248" t="s">
        <v>156</v>
      </c>
      <c r="AV415" s="14" t="s">
        <v>156</v>
      </c>
      <c r="AW415" s="14" t="s">
        <v>30</v>
      </c>
      <c r="AX415" s="14" t="s">
        <v>14</v>
      </c>
      <c r="AY415" s="248" t="s">
        <v>147</v>
      </c>
    </row>
    <row r="416" s="15" customFormat="1">
      <c r="A416" s="15"/>
      <c r="B416" s="249"/>
      <c r="C416" s="250"/>
      <c r="D416" s="229" t="s">
        <v>157</v>
      </c>
      <c r="E416" s="251" t="s">
        <v>1</v>
      </c>
      <c r="F416" s="252" t="s">
        <v>160</v>
      </c>
      <c r="G416" s="250"/>
      <c r="H416" s="253">
        <v>0.019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9" t="s">
        <v>157</v>
      </c>
      <c r="AU416" s="259" t="s">
        <v>156</v>
      </c>
      <c r="AV416" s="15" t="s">
        <v>155</v>
      </c>
      <c r="AW416" s="15" t="s">
        <v>30</v>
      </c>
      <c r="AX416" s="15" t="s">
        <v>80</v>
      </c>
      <c r="AY416" s="259" t="s">
        <v>147</v>
      </c>
    </row>
    <row r="417" s="12" customFormat="1" ht="22.8" customHeight="1">
      <c r="A417" s="12"/>
      <c r="B417" s="198"/>
      <c r="C417" s="199"/>
      <c r="D417" s="200" t="s">
        <v>72</v>
      </c>
      <c r="E417" s="212" t="s">
        <v>400</v>
      </c>
      <c r="F417" s="212" t="s">
        <v>401</v>
      </c>
      <c r="G417" s="199"/>
      <c r="H417" s="199"/>
      <c r="I417" s="202"/>
      <c r="J417" s="213">
        <f>BK417</f>
        <v>0</v>
      </c>
      <c r="K417" s="199"/>
      <c r="L417" s="204"/>
      <c r="M417" s="205"/>
      <c r="N417" s="206"/>
      <c r="O417" s="206"/>
      <c r="P417" s="207">
        <f>SUM(P418:P421)</f>
        <v>0</v>
      </c>
      <c r="Q417" s="206"/>
      <c r="R417" s="207">
        <f>SUM(R418:R421)</f>
        <v>0</v>
      </c>
      <c r="S417" s="206"/>
      <c r="T417" s="208">
        <f>SUM(T418:T421)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9" t="s">
        <v>80</v>
      </c>
      <c r="AT417" s="210" t="s">
        <v>72</v>
      </c>
      <c r="AU417" s="210" t="s">
        <v>80</v>
      </c>
      <c r="AY417" s="209" t="s">
        <v>147</v>
      </c>
      <c r="BK417" s="211">
        <f>SUM(BK418:BK421)</f>
        <v>0</v>
      </c>
    </row>
    <row r="418" s="2" customFormat="1" ht="16.5" customHeight="1">
      <c r="A418" s="38"/>
      <c r="B418" s="39"/>
      <c r="C418" s="214" t="s">
        <v>402</v>
      </c>
      <c r="D418" s="214" t="s">
        <v>150</v>
      </c>
      <c r="E418" s="215" t="s">
        <v>403</v>
      </c>
      <c r="F418" s="216" t="s">
        <v>404</v>
      </c>
      <c r="G418" s="217" t="s">
        <v>168</v>
      </c>
      <c r="H418" s="218">
        <v>3.8999999999999999</v>
      </c>
      <c r="I418" s="219"/>
      <c r="J418" s="220">
        <f>ROUND(I418*H418,2)</f>
        <v>0</v>
      </c>
      <c r="K418" s="216" t="s">
        <v>154</v>
      </c>
      <c r="L418" s="44"/>
      <c r="M418" s="221" t="s">
        <v>1</v>
      </c>
      <c r="N418" s="222" t="s">
        <v>39</v>
      </c>
      <c r="O418" s="91"/>
      <c r="P418" s="223">
        <f>O418*H418</f>
        <v>0</v>
      </c>
      <c r="Q418" s="223">
        <v>0</v>
      </c>
      <c r="R418" s="223">
        <f>Q418*H418</f>
        <v>0</v>
      </c>
      <c r="S418" s="223">
        <v>0</v>
      </c>
      <c r="T418" s="22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5" t="s">
        <v>155</v>
      </c>
      <c r="AT418" s="225" t="s">
        <v>150</v>
      </c>
      <c r="AU418" s="225" t="s">
        <v>156</v>
      </c>
      <c r="AY418" s="17" t="s">
        <v>147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7" t="s">
        <v>156</v>
      </c>
      <c r="BK418" s="226">
        <f>ROUND(I418*H418,2)</f>
        <v>0</v>
      </c>
      <c r="BL418" s="17" t="s">
        <v>155</v>
      </c>
      <c r="BM418" s="225" t="s">
        <v>405</v>
      </c>
    </row>
    <row r="419" s="13" customFormat="1">
      <c r="A419" s="13"/>
      <c r="B419" s="227"/>
      <c r="C419" s="228"/>
      <c r="D419" s="229" t="s">
        <v>157</v>
      </c>
      <c r="E419" s="230" t="s">
        <v>1</v>
      </c>
      <c r="F419" s="231" t="s">
        <v>406</v>
      </c>
      <c r="G419" s="228"/>
      <c r="H419" s="230" t="s">
        <v>1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157</v>
      </c>
      <c r="AU419" s="237" t="s">
        <v>156</v>
      </c>
      <c r="AV419" s="13" t="s">
        <v>80</v>
      </c>
      <c r="AW419" s="13" t="s">
        <v>30</v>
      </c>
      <c r="AX419" s="13" t="s">
        <v>14</v>
      </c>
      <c r="AY419" s="237" t="s">
        <v>147</v>
      </c>
    </row>
    <row r="420" s="14" customFormat="1">
      <c r="A420" s="14"/>
      <c r="B420" s="238"/>
      <c r="C420" s="239"/>
      <c r="D420" s="229" t="s">
        <v>157</v>
      </c>
      <c r="E420" s="240" t="s">
        <v>1</v>
      </c>
      <c r="F420" s="241" t="s">
        <v>170</v>
      </c>
      <c r="G420" s="239"/>
      <c r="H420" s="242">
        <v>3.8999999999999999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8" t="s">
        <v>157</v>
      </c>
      <c r="AU420" s="248" t="s">
        <v>156</v>
      </c>
      <c r="AV420" s="14" t="s">
        <v>156</v>
      </c>
      <c r="AW420" s="14" t="s">
        <v>30</v>
      </c>
      <c r="AX420" s="14" t="s">
        <v>14</v>
      </c>
      <c r="AY420" s="248" t="s">
        <v>147</v>
      </c>
    </row>
    <row r="421" s="15" customFormat="1">
      <c r="A421" s="15"/>
      <c r="B421" s="249"/>
      <c r="C421" s="250"/>
      <c r="D421" s="229" t="s">
        <v>157</v>
      </c>
      <c r="E421" s="251" t="s">
        <v>1</v>
      </c>
      <c r="F421" s="252" t="s">
        <v>160</v>
      </c>
      <c r="G421" s="250"/>
      <c r="H421" s="253">
        <v>3.8999999999999999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9" t="s">
        <v>157</v>
      </c>
      <c r="AU421" s="259" t="s">
        <v>156</v>
      </c>
      <c r="AV421" s="15" t="s">
        <v>155</v>
      </c>
      <c r="AW421" s="15" t="s">
        <v>30</v>
      </c>
      <c r="AX421" s="15" t="s">
        <v>80</v>
      </c>
      <c r="AY421" s="259" t="s">
        <v>147</v>
      </c>
    </row>
    <row r="422" s="12" customFormat="1" ht="22.8" customHeight="1">
      <c r="A422" s="12"/>
      <c r="B422" s="198"/>
      <c r="C422" s="199"/>
      <c r="D422" s="200" t="s">
        <v>72</v>
      </c>
      <c r="E422" s="212" t="s">
        <v>407</v>
      </c>
      <c r="F422" s="212" t="s">
        <v>408</v>
      </c>
      <c r="G422" s="199"/>
      <c r="H422" s="199"/>
      <c r="I422" s="202"/>
      <c r="J422" s="213">
        <f>BK422</f>
        <v>0</v>
      </c>
      <c r="K422" s="199"/>
      <c r="L422" s="204"/>
      <c r="M422" s="205"/>
      <c r="N422" s="206"/>
      <c r="O422" s="206"/>
      <c r="P422" s="207">
        <f>SUM(P423:P429)</f>
        <v>0</v>
      </c>
      <c r="Q422" s="206"/>
      <c r="R422" s="207">
        <f>SUM(R423:R429)</f>
        <v>0</v>
      </c>
      <c r="S422" s="206"/>
      <c r="T422" s="208">
        <f>SUM(T423:T429)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9" t="s">
        <v>80</v>
      </c>
      <c r="AT422" s="210" t="s">
        <v>72</v>
      </c>
      <c r="AU422" s="210" t="s">
        <v>80</v>
      </c>
      <c r="AY422" s="209" t="s">
        <v>147</v>
      </c>
      <c r="BK422" s="211">
        <f>SUM(BK423:BK429)</f>
        <v>0</v>
      </c>
    </row>
    <row r="423" s="2" customFormat="1" ht="44.25" customHeight="1">
      <c r="A423" s="38"/>
      <c r="B423" s="39"/>
      <c r="C423" s="214" t="s">
        <v>276</v>
      </c>
      <c r="D423" s="214" t="s">
        <v>150</v>
      </c>
      <c r="E423" s="215" t="s">
        <v>409</v>
      </c>
      <c r="F423" s="216" t="s">
        <v>410</v>
      </c>
      <c r="G423" s="217" t="s">
        <v>168</v>
      </c>
      <c r="H423" s="218">
        <v>3.8999999999999999</v>
      </c>
      <c r="I423" s="219"/>
      <c r="J423" s="220">
        <f>ROUND(I423*H423,2)</f>
        <v>0</v>
      </c>
      <c r="K423" s="216" t="s">
        <v>154</v>
      </c>
      <c r="L423" s="44"/>
      <c r="M423" s="221" t="s">
        <v>1</v>
      </c>
      <c r="N423" s="222" t="s">
        <v>39</v>
      </c>
      <c r="O423" s="91"/>
      <c r="P423" s="223">
        <f>O423*H423</f>
        <v>0</v>
      </c>
      <c r="Q423" s="223">
        <v>0</v>
      </c>
      <c r="R423" s="223">
        <f>Q423*H423</f>
        <v>0</v>
      </c>
      <c r="S423" s="223">
        <v>0</v>
      </c>
      <c r="T423" s="22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5" t="s">
        <v>155</v>
      </c>
      <c r="AT423" s="225" t="s">
        <v>150</v>
      </c>
      <c r="AU423" s="225" t="s">
        <v>156</v>
      </c>
      <c r="AY423" s="17" t="s">
        <v>147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7" t="s">
        <v>156</v>
      </c>
      <c r="BK423" s="226">
        <f>ROUND(I423*H423,2)</f>
        <v>0</v>
      </c>
      <c r="BL423" s="17" t="s">
        <v>155</v>
      </c>
      <c r="BM423" s="225" t="s">
        <v>411</v>
      </c>
    </row>
    <row r="424" s="13" customFormat="1">
      <c r="A424" s="13"/>
      <c r="B424" s="227"/>
      <c r="C424" s="228"/>
      <c r="D424" s="229" t="s">
        <v>157</v>
      </c>
      <c r="E424" s="230" t="s">
        <v>1</v>
      </c>
      <c r="F424" s="231" t="s">
        <v>406</v>
      </c>
      <c r="G424" s="228"/>
      <c r="H424" s="230" t="s">
        <v>1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157</v>
      </c>
      <c r="AU424" s="237" t="s">
        <v>156</v>
      </c>
      <c r="AV424" s="13" t="s">
        <v>80</v>
      </c>
      <c r="AW424" s="13" t="s">
        <v>30</v>
      </c>
      <c r="AX424" s="13" t="s">
        <v>14</v>
      </c>
      <c r="AY424" s="237" t="s">
        <v>147</v>
      </c>
    </row>
    <row r="425" s="14" customFormat="1">
      <c r="A425" s="14"/>
      <c r="B425" s="238"/>
      <c r="C425" s="239"/>
      <c r="D425" s="229" t="s">
        <v>157</v>
      </c>
      <c r="E425" s="240" t="s">
        <v>1</v>
      </c>
      <c r="F425" s="241" t="s">
        <v>170</v>
      </c>
      <c r="G425" s="239"/>
      <c r="H425" s="242">
        <v>3.8999999999999999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157</v>
      </c>
      <c r="AU425" s="248" t="s">
        <v>156</v>
      </c>
      <c r="AV425" s="14" t="s">
        <v>156</v>
      </c>
      <c r="AW425" s="14" t="s">
        <v>30</v>
      </c>
      <c r="AX425" s="14" t="s">
        <v>14</v>
      </c>
      <c r="AY425" s="248" t="s">
        <v>147</v>
      </c>
    </row>
    <row r="426" s="15" customFormat="1">
      <c r="A426" s="15"/>
      <c r="B426" s="249"/>
      <c r="C426" s="250"/>
      <c r="D426" s="229" t="s">
        <v>157</v>
      </c>
      <c r="E426" s="251" t="s">
        <v>1</v>
      </c>
      <c r="F426" s="252" t="s">
        <v>160</v>
      </c>
      <c r="G426" s="250"/>
      <c r="H426" s="253">
        <v>3.8999999999999999</v>
      </c>
      <c r="I426" s="254"/>
      <c r="J426" s="250"/>
      <c r="K426" s="250"/>
      <c r="L426" s="255"/>
      <c r="M426" s="256"/>
      <c r="N426" s="257"/>
      <c r="O426" s="257"/>
      <c r="P426" s="257"/>
      <c r="Q426" s="257"/>
      <c r="R426" s="257"/>
      <c r="S426" s="257"/>
      <c r="T426" s="258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9" t="s">
        <v>157</v>
      </c>
      <c r="AU426" s="259" t="s">
        <v>156</v>
      </c>
      <c r="AV426" s="15" t="s">
        <v>155</v>
      </c>
      <c r="AW426" s="15" t="s">
        <v>30</v>
      </c>
      <c r="AX426" s="15" t="s">
        <v>80</v>
      </c>
      <c r="AY426" s="259" t="s">
        <v>147</v>
      </c>
    </row>
    <row r="427" s="2" customFormat="1" ht="16.5" customHeight="1">
      <c r="A427" s="38"/>
      <c r="B427" s="39"/>
      <c r="C427" s="260" t="s">
        <v>412</v>
      </c>
      <c r="D427" s="260" t="s">
        <v>413</v>
      </c>
      <c r="E427" s="261" t="s">
        <v>414</v>
      </c>
      <c r="F427" s="262" t="s">
        <v>415</v>
      </c>
      <c r="G427" s="263" t="s">
        <v>168</v>
      </c>
      <c r="H427" s="264">
        <v>4.0949999999999998</v>
      </c>
      <c r="I427" s="265"/>
      <c r="J427" s="266">
        <f>ROUND(I427*H427,2)</f>
        <v>0</v>
      </c>
      <c r="K427" s="262" t="s">
        <v>416</v>
      </c>
      <c r="L427" s="267"/>
      <c r="M427" s="268" t="s">
        <v>1</v>
      </c>
      <c r="N427" s="269" t="s">
        <v>39</v>
      </c>
      <c r="O427" s="91"/>
      <c r="P427" s="223">
        <f>O427*H427</f>
        <v>0</v>
      </c>
      <c r="Q427" s="223">
        <v>0</v>
      </c>
      <c r="R427" s="223">
        <f>Q427*H427</f>
        <v>0</v>
      </c>
      <c r="S427" s="223">
        <v>0</v>
      </c>
      <c r="T427" s="224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5" t="s">
        <v>173</v>
      </c>
      <c r="AT427" s="225" t="s">
        <v>413</v>
      </c>
      <c r="AU427" s="225" t="s">
        <v>156</v>
      </c>
      <c r="AY427" s="17" t="s">
        <v>147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7" t="s">
        <v>156</v>
      </c>
      <c r="BK427" s="226">
        <f>ROUND(I427*H427,2)</f>
        <v>0</v>
      </c>
      <c r="BL427" s="17" t="s">
        <v>155</v>
      </c>
      <c r="BM427" s="225" t="s">
        <v>417</v>
      </c>
    </row>
    <row r="428" s="14" customFormat="1">
      <c r="A428" s="14"/>
      <c r="B428" s="238"/>
      <c r="C428" s="239"/>
      <c r="D428" s="229" t="s">
        <v>157</v>
      </c>
      <c r="E428" s="240" t="s">
        <v>1</v>
      </c>
      <c r="F428" s="241" t="s">
        <v>418</v>
      </c>
      <c r="G428" s="239"/>
      <c r="H428" s="242">
        <v>4.0949999999999998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157</v>
      </c>
      <c r="AU428" s="248" t="s">
        <v>156</v>
      </c>
      <c r="AV428" s="14" t="s">
        <v>156</v>
      </c>
      <c r="AW428" s="14" t="s">
        <v>30</v>
      </c>
      <c r="AX428" s="14" t="s">
        <v>14</v>
      </c>
      <c r="AY428" s="248" t="s">
        <v>147</v>
      </c>
    </row>
    <row r="429" s="15" customFormat="1">
      <c r="A429" s="15"/>
      <c r="B429" s="249"/>
      <c r="C429" s="250"/>
      <c r="D429" s="229" t="s">
        <v>157</v>
      </c>
      <c r="E429" s="251" t="s">
        <v>1</v>
      </c>
      <c r="F429" s="252" t="s">
        <v>160</v>
      </c>
      <c r="G429" s="250"/>
      <c r="H429" s="253">
        <v>4.0949999999999998</v>
      </c>
      <c r="I429" s="254"/>
      <c r="J429" s="250"/>
      <c r="K429" s="250"/>
      <c r="L429" s="255"/>
      <c r="M429" s="256"/>
      <c r="N429" s="257"/>
      <c r="O429" s="257"/>
      <c r="P429" s="257"/>
      <c r="Q429" s="257"/>
      <c r="R429" s="257"/>
      <c r="S429" s="257"/>
      <c r="T429" s="258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9" t="s">
        <v>157</v>
      </c>
      <c r="AU429" s="259" t="s">
        <v>156</v>
      </c>
      <c r="AV429" s="15" t="s">
        <v>155</v>
      </c>
      <c r="AW429" s="15" t="s">
        <v>30</v>
      </c>
      <c r="AX429" s="15" t="s">
        <v>80</v>
      </c>
      <c r="AY429" s="259" t="s">
        <v>147</v>
      </c>
    </row>
    <row r="430" s="12" customFormat="1" ht="22.8" customHeight="1">
      <c r="A430" s="12"/>
      <c r="B430" s="198"/>
      <c r="C430" s="199"/>
      <c r="D430" s="200" t="s">
        <v>72</v>
      </c>
      <c r="E430" s="212" t="s">
        <v>419</v>
      </c>
      <c r="F430" s="212" t="s">
        <v>420</v>
      </c>
      <c r="G430" s="199"/>
      <c r="H430" s="199"/>
      <c r="I430" s="202"/>
      <c r="J430" s="213">
        <f>BK430</f>
        <v>0</v>
      </c>
      <c r="K430" s="199"/>
      <c r="L430" s="204"/>
      <c r="M430" s="205"/>
      <c r="N430" s="206"/>
      <c r="O430" s="206"/>
      <c r="P430" s="207">
        <f>SUM(P431:P439)</f>
        <v>0</v>
      </c>
      <c r="Q430" s="206"/>
      <c r="R430" s="207">
        <f>SUM(R431:R439)</f>
        <v>0</v>
      </c>
      <c r="S430" s="206"/>
      <c r="T430" s="208">
        <f>SUM(T431:T439)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9" t="s">
        <v>80</v>
      </c>
      <c r="AT430" s="210" t="s">
        <v>72</v>
      </c>
      <c r="AU430" s="210" t="s">
        <v>80</v>
      </c>
      <c r="AY430" s="209" t="s">
        <v>147</v>
      </c>
      <c r="BK430" s="211">
        <f>SUM(BK431:BK439)</f>
        <v>0</v>
      </c>
    </row>
    <row r="431" s="2" customFormat="1" ht="24.15" customHeight="1">
      <c r="A431" s="38"/>
      <c r="B431" s="39"/>
      <c r="C431" s="214" t="s">
        <v>280</v>
      </c>
      <c r="D431" s="214" t="s">
        <v>150</v>
      </c>
      <c r="E431" s="215" t="s">
        <v>421</v>
      </c>
      <c r="F431" s="216" t="s">
        <v>422</v>
      </c>
      <c r="G431" s="217" t="s">
        <v>168</v>
      </c>
      <c r="H431" s="218">
        <v>6.0999999999999996</v>
      </c>
      <c r="I431" s="219"/>
      <c r="J431" s="220">
        <f>ROUND(I431*H431,2)</f>
        <v>0</v>
      </c>
      <c r="K431" s="216" t="s">
        <v>154</v>
      </c>
      <c r="L431" s="44"/>
      <c r="M431" s="221" t="s">
        <v>1</v>
      </c>
      <c r="N431" s="222" t="s">
        <v>39</v>
      </c>
      <c r="O431" s="91"/>
      <c r="P431" s="223">
        <f>O431*H431</f>
        <v>0</v>
      </c>
      <c r="Q431" s="223">
        <v>0</v>
      </c>
      <c r="R431" s="223">
        <f>Q431*H431</f>
        <v>0</v>
      </c>
      <c r="S431" s="223">
        <v>0</v>
      </c>
      <c r="T431" s="224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5" t="s">
        <v>155</v>
      </c>
      <c r="AT431" s="225" t="s">
        <v>150</v>
      </c>
      <c r="AU431" s="225" t="s">
        <v>156</v>
      </c>
      <c r="AY431" s="17" t="s">
        <v>147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7" t="s">
        <v>156</v>
      </c>
      <c r="BK431" s="226">
        <f>ROUND(I431*H431,2)</f>
        <v>0</v>
      </c>
      <c r="BL431" s="17" t="s">
        <v>155</v>
      </c>
      <c r="BM431" s="225" t="s">
        <v>423</v>
      </c>
    </row>
    <row r="432" s="13" customFormat="1">
      <c r="A432" s="13"/>
      <c r="B432" s="227"/>
      <c r="C432" s="228"/>
      <c r="D432" s="229" t="s">
        <v>157</v>
      </c>
      <c r="E432" s="230" t="s">
        <v>1</v>
      </c>
      <c r="F432" s="231" t="s">
        <v>225</v>
      </c>
      <c r="G432" s="228"/>
      <c r="H432" s="230" t="s">
        <v>1</v>
      </c>
      <c r="I432" s="232"/>
      <c r="J432" s="228"/>
      <c r="K432" s="228"/>
      <c r="L432" s="233"/>
      <c r="M432" s="234"/>
      <c r="N432" s="235"/>
      <c r="O432" s="235"/>
      <c r="P432" s="235"/>
      <c r="Q432" s="235"/>
      <c r="R432" s="235"/>
      <c r="S432" s="235"/>
      <c r="T432" s="23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7" t="s">
        <v>157</v>
      </c>
      <c r="AU432" s="237" t="s">
        <v>156</v>
      </c>
      <c r="AV432" s="13" t="s">
        <v>80</v>
      </c>
      <c r="AW432" s="13" t="s">
        <v>30</v>
      </c>
      <c r="AX432" s="13" t="s">
        <v>14</v>
      </c>
      <c r="AY432" s="237" t="s">
        <v>147</v>
      </c>
    </row>
    <row r="433" s="14" customFormat="1">
      <c r="A433" s="14"/>
      <c r="B433" s="238"/>
      <c r="C433" s="239"/>
      <c r="D433" s="229" t="s">
        <v>157</v>
      </c>
      <c r="E433" s="240" t="s">
        <v>1</v>
      </c>
      <c r="F433" s="241" t="s">
        <v>226</v>
      </c>
      <c r="G433" s="239"/>
      <c r="H433" s="242">
        <v>6.0999999999999996</v>
      </c>
      <c r="I433" s="243"/>
      <c r="J433" s="239"/>
      <c r="K433" s="239"/>
      <c r="L433" s="244"/>
      <c r="M433" s="245"/>
      <c r="N433" s="246"/>
      <c r="O433" s="246"/>
      <c r="P433" s="246"/>
      <c r="Q433" s="246"/>
      <c r="R433" s="246"/>
      <c r="S433" s="246"/>
      <c r="T433" s="24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8" t="s">
        <v>157</v>
      </c>
      <c r="AU433" s="248" t="s">
        <v>156</v>
      </c>
      <c r="AV433" s="14" t="s">
        <v>156</v>
      </c>
      <c r="AW433" s="14" t="s">
        <v>30</v>
      </c>
      <c r="AX433" s="14" t="s">
        <v>14</v>
      </c>
      <c r="AY433" s="248" t="s">
        <v>147</v>
      </c>
    </row>
    <row r="434" s="15" customFormat="1">
      <c r="A434" s="15"/>
      <c r="B434" s="249"/>
      <c r="C434" s="250"/>
      <c r="D434" s="229" t="s">
        <v>157</v>
      </c>
      <c r="E434" s="251" t="s">
        <v>1</v>
      </c>
      <c r="F434" s="252" t="s">
        <v>160</v>
      </c>
      <c r="G434" s="250"/>
      <c r="H434" s="253">
        <v>6.0999999999999996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9" t="s">
        <v>157</v>
      </c>
      <c r="AU434" s="259" t="s">
        <v>156</v>
      </c>
      <c r="AV434" s="15" t="s">
        <v>155</v>
      </c>
      <c r="AW434" s="15" t="s">
        <v>30</v>
      </c>
      <c r="AX434" s="15" t="s">
        <v>80</v>
      </c>
      <c r="AY434" s="259" t="s">
        <v>147</v>
      </c>
    </row>
    <row r="435" s="2" customFormat="1" ht="24.15" customHeight="1">
      <c r="A435" s="38"/>
      <c r="B435" s="39"/>
      <c r="C435" s="214" t="s">
        <v>424</v>
      </c>
      <c r="D435" s="214" t="s">
        <v>150</v>
      </c>
      <c r="E435" s="215" t="s">
        <v>425</v>
      </c>
      <c r="F435" s="216" t="s">
        <v>426</v>
      </c>
      <c r="G435" s="217" t="s">
        <v>168</v>
      </c>
      <c r="H435" s="218">
        <v>6.5629999999999997</v>
      </c>
      <c r="I435" s="219"/>
      <c r="J435" s="220">
        <f>ROUND(I435*H435,2)</f>
        <v>0</v>
      </c>
      <c r="K435" s="216" t="s">
        <v>154</v>
      </c>
      <c r="L435" s="44"/>
      <c r="M435" s="221" t="s">
        <v>1</v>
      </c>
      <c r="N435" s="222" t="s">
        <v>39</v>
      </c>
      <c r="O435" s="91"/>
      <c r="P435" s="223">
        <f>O435*H435</f>
        <v>0</v>
      </c>
      <c r="Q435" s="223">
        <v>0</v>
      </c>
      <c r="R435" s="223">
        <f>Q435*H435</f>
        <v>0</v>
      </c>
      <c r="S435" s="223">
        <v>0</v>
      </c>
      <c r="T435" s="22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5" t="s">
        <v>155</v>
      </c>
      <c r="AT435" s="225" t="s">
        <v>150</v>
      </c>
      <c r="AU435" s="225" t="s">
        <v>156</v>
      </c>
      <c r="AY435" s="17" t="s">
        <v>147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7" t="s">
        <v>156</v>
      </c>
      <c r="BK435" s="226">
        <f>ROUND(I435*H435,2)</f>
        <v>0</v>
      </c>
      <c r="BL435" s="17" t="s">
        <v>155</v>
      </c>
      <c r="BM435" s="225" t="s">
        <v>427</v>
      </c>
    </row>
    <row r="436" s="13" customFormat="1">
      <c r="A436" s="13"/>
      <c r="B436" s="227"/>
      <c r="C436" s="228"/>
      <c r="D436" s="229" t="s">
        <v>157</v>
      </c>
      <c r="E436" s="230" t="s">
        <v>1</v>
      </c>
      <c r="F436" s="231" t="s">
        <v>225</v>
      </c>
      <c r="G436" s="228"/>
      <c r="H436" s="230" t="s">
        <v>1</v>
      </c>
      <c r="I436" s="232"/>
      <c r="J436" s="228"/>
      <c r="K436" s="228"/>
      <c r="L436" s="233"/>
      <c r="M436" s="234"/>
      <c r="N436" s="235"/>
      <c r="O436" s="235"/>
      <c r="P436" s="235"/>
      <c r="Q436" s="235"/>
      <c r="R436" s="235"/>
      <c r="S436" s="235"/>
      <c r="T436" s="23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7" t="s">
        <v>157</v>
      </c>
      <c r="AU436" s="237" t="s">
        <v>156</v>
      </c>
      <c r="AV436" s="13" t="s">
        <v>80</v>
      </c>
      <c r="AW436" s="13" t="s">
        <v>30</v>
      </c>
      <c r="AX436" s="13" t="s">
        <v>14</v>
      </c>
      <c r="AY436" s="237" t="s">
        <v>147</v>
      </c>
    </row>
    <row r="437" s="14" customFormat="1">
      <c r="A437" s="14"/>
      <c r="B437" s="238"/>
      <c r="C437" s="239"/>
      <c r="D437" s="229" t="s">
        <v>157</v>
      </c>
      <c r="E437" s="240" t="s">
        <v>1</v>
      </c>
      <c r="F437" s="241" t="s">
        <v>230</v>
      </c>
      <c r="G437" s="239"/>
      <c r="H437" s="242">
        <v>2.5</v>
      </c>
      <c r="I437" s="243"/>
      <c r="J437" s="239"/>
      <c r="K437" s="239"/>
      <c r="L437" s="244"/>
      <c r="M437" s="245"/>
      <c r="N437" s="246"/>
      <c r="O437" s="246"/>
      <c r="P437" s="246"/>
      <c r="Q437" s="246"/>
      <c r="R437" s="246"/>
      <c r="S437" s="246"/>
      <c r="T437" s="24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8" t="s">
        <v>157</v>
      </c>
      <c r="AU437" s="248" t="s">
        <v>156</v>
      </c>
      <c r="AV437" s="14" t="s">
        <v>156</v>
      </c>
      <c r="AW437" s="14" t="s">
        <v>30</v>
      </c>
      <c r="AX437" s="14" t="s">
        <v>14</v>
      </c>
      <c r="AY437" s="248" t="s">
        <v>147</v>
      </c>
    </row>
    <row r="438" s="14" customFormat="1">
      <c r="A438" s="14"/>
      <c r="B438" s="238"/>
      <c r="C438" s="239"/>
      <c r="D438" s="229" t="s">
        <v>157</v>
      </c>
      <c r="E438" s="240" t="s">
        <v>1</v>
      </c>
      <c r="F438" s="241" t="s">
        <v>231</v>
      </c>
      <c r="G438" s="239"/>
      <c r="H438" s="242">
        <v>4.0629999999999997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8" t="s">
        <v>157</v>
      </c>
      <c r="AU438" s="248" t="s">
        <v>156</v>
      </c>
      <c r="AV438" s="14" t="s">
        <v>156</v>
      </c>
      <c r="AW438" s="14" t="s">
        <v>30</v>
      </c>
      <c r="AX438" s="14" t="s">
        <v>14</v>
      </c>
      <c r="AY438" s="248" t="s">
        <v>147</v>
      </c>
    </row>
    <row r="439" s="15" customFormat="1">
      <c r="A439" s="15"/>
      <c r="B439" s="249"/>
      <c r="C439" s="250"/>
      <c r="D439" s="229" t="s">
        <v>157</v>
      </c>
      <c r="E439" s="251" t="s">
        <v>1</v>
      </c>
      <c r="F439" s="252" t="s">
        <v>160</v>
      </c>
      <c r="G439" s="250"/>
      <c r="H439" s="253">
        <v>6.5629999999999997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9" t="s">
        <v>157</v>
      </c>
      <c r="AU439" s="259" t="s">
        <v>156</v>
      </c>
      <c r="AV439" s="15" t="s">
        <v>155</v>
      </c>
      <c r="AW439" s="15" t="s">
        <v>30</v>
      </c>
      <c r="AX439" s="15" t="s">
        <v>80</v>
      </c>
      <c r="AY439" s="259" t="s">
        <v>147</v>
      </c>
    </row>
    <row r="440" s="12" customFormat="1" ht="22.8" customHeight="1">
      <c r="A440" s="12"/>
      <c r="B440" s="198"/>
      <c r="C440" s="199"/>
      <c r="D440" s="200" t="s">
        <v>72</v>
      </c>
      <c r="E440" s="212" t="s">
        <v>428</v>
      </c>
      <c r="F440" s="212" t="s">
        <v>429</v>
      </c>
      <c r="G440" s="199"/>
      <c r="H440" s="199"/>
      <c r="I440" s="202"/>
      <c r="J440" s="213">
        <f>BK440</f>
        <v>0</v>
      </c>
      <c r="K440" s="199"/>
      <c r="L440" s="204"/>
      <c r="M440" s="205"/>
      <c r="N440" s="206"/>
      <c r="O440" s="206"/>
      <c r="P440" s="207">
        <f>SUM(P441:P519)</f>
        <v>0</v>
      </c>
      <c r="Q440" s="206"/>
      <c r="R440" s="207">
        <f>SUM(R441:R519)</f>
        <v>0</v>
      </c>
      <c r="S440" s="206"/>
      <c r="T440" s="208">
        <f>SUM(T441:T519)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09" t="s">
        <v>80</v>
      </c>
      <c r="AT440" s="210" t="s">
        <v>72</v>
      </c>
      <c r="AU440" s="210" t="s">
        <v>80</v>
      </c>
      <c r="AY440" s="209" t="s">
        <v>147</v>
      </c>
      <c r="BK440" s="211">
        <f>SUM(BK441:BK519)</f>
        <v>0</v>
      </c>
    </row>
    <row r="441" s="2" customFormat="1" ht="24.15" customHeight="1">
      <c r="A441" s="38"/>
      <c r="B441" s="39"/>
      <c r="C441" s="214" t="s">
        <v>285</v>
      </c>
      <c r="D441" s="214" t="s">
        <v>150</v>
      </c>
      <c r="E441" s="215" t="s">
        <v>430</v>
      </c>
      <c r="F441" s="216" t="s">
        <v>431</v>
      </c>
      <c r="G441" s="217" t="s">
        <v>168</v>
      </c>
      <c r="H441" s="218">
        <v>24.599</v>
      </c>
      <c r="I441" s="219"/>
      <c r="J441" s="220">
        <f>ROUND(I441*H441,2)</f>
        <v>0</v>
      </c>
      <c r="K441" s="216" t="s">
        <v>154</v>
      </c>
      <c r="L441" s="44"/>
      <c r="M441" s="221" t="s">
        <v>1</v>
      </c>
      <c r="N441" s="222" t="s">
        <v>39</v>
      </c>
      <c r="O441" s="91"/>
      <c r="P441" s="223">
        <f>O441*H441</f>
        <v>0</v>
      </c>
      <c r="Q441" s="223">
        <v>0</v>
      </c>
      <c r="R441" s="223">
        <f>Q441*H441</f>
        <v>0</v>
      </c>
      <c r="S441" s="223">
        <v>0</v>
      </c>
      <c r="T441" s="22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5" t="s">
        <v>155</v>
      </c>
      <c r="AT441" s="225" t="s">
        <v>150</v>
      </c>
      <c r="AU441" s="225" t="s">
        <v>156</v>
      </c>
      <c r="AY441" s="17" t="s">
        <v>147</v>
      </c>
      <c r="BE441" s="226">
        <f>IF(N441="základní",J441,0)</f>
        <v>0</v>
      </c>
      <c r="BF441" s="226">
        <f>IF(N441="snížená",J441,0)</f>
        <v>0</v>
      </c>
      <c r="BG441" s="226">
        <f>IF(N441="zákl. přenesená",J441,0)</f>
        <v>0</v>
      </c>
      <c r="BH441" s="226">
        <f>IF(N441="sníž. přenesená",J441,0)</f>
        <v>0</v>
      </c>
      <c r="BI441" s="226">
        <f>IF(N441="nulová",J441,0)</f>
        <v>0</v>
      </c>
      <c r="BJ441" s="17" t="s">
        <v>156</v>
      </c>
      <c r="BK441" s="226">
        <f>ROUND(I441*H441,2)</f>
        <v>0</v>
      </c>
      <c r="BL441" s="17" t="s">
        <v>155</v>
      </c>
      <c r="BM441" s="225" t="s">
        <v>432</v>
      </c>
    </row>
    <row r="442" s="14" customFormat="1">
      <c r="A442" s="14"/>
      <c r="B442" s="238"/>
      <c r="C442" s="239"/>
      <c r="D442" s="229" t="s">
        <v>157</v>
      </c>
      <c r="E442" s="240" t="s">
        <v>1</v>
      </c>
      <c r="F442" s="241" t="s">
        <v>433</v>
      </c>
      <c r="G442" s="239"/>
      <c r="H442" s="242">
        <v>9.3840000000000003</v>
      </c>
      <c r="I442" s="243"/>
      <c r="J442" s="239"/>
      <c r="K442" s="239"/>
      <c r="L442" s="244"/>
      <c r="M442" s="245"/>
      <c r="N442" s="246"/>
      <c r="O442" s="246"/>
      <c r="P442" s="246"/>
      <c r="Q442" s="246"/>
      <c r="R442" s="246"/>
      <c r="S442" s="246"/>
      <c r="T442" s="24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8" t="s">
        <v>157</v>
      </c>
      <c r="AU442" s="248" t="s">
        <v>156</v>
      </c>
      <c r="AV442" s="14" t="s">
        <v>156</v>
      </c>
      <c r="AW442" s="14" t="s">
        <v>30</v>
      </c>
      <c r="AX442" s="14" t="s">
        <v>14</v>
      </c>
      <c r="AY442" s="248" t="s">
        <v>147</v>
      </c>
    </row>
    <row r="443" s="14" customFormat="1">
      <c r="A443" s="14"/>
      <c r="B443" s="238"/>
      <c r="C443" s="239"/>
      <c r="D443" s="229" t="s">
        <v>157</v>
      </c>
      <c r="E443" s="240" t="s">
        <v>1</v>
      </c>
      <c r="F443" s="241" t="s">
        <v>434</v>
      </c>
      <c r="G443" s="239"/>
      <c r="H443" s="242">
        <v>6.3179999999999996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157</v>
      </c>
      <c r="AU443" s="248" t="s">
        <v>156</v>
      </c>
      <c r="AV443" s="14" t="s">
        <v>156</v>
      </c>
      <c r="AW443" s="14" t="s">
        <v>30</v>
      </c>
      <c r="AX443" s="14" t="s">
        <v>14</v>
      </c>
      <c r="AY443" s="248" t="s">
        <v>147</v>
      </c>
    </row>
    <row r="444" s="14" customFormat="1">
      <c r="A444" s="14"/>
      <c r="B444" s="238"/>
      <c r="C444" s="239"/>
      <c r="D444" s="229" t="s">
        <v>157</v>
      </c>
      <c r="E444" s="240" t="s">
        <v>1</v>
      </c>
      <c r="F444" s="241" t="s">
        <v>435</v>
      </c>
      <c r="G444" s="239"/>
      <c r="H444" s="242">
        <v>3.6269999999999998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8" t="s">
        <v>157</v>
      </c>
      <c r="AU444" s="248" t="s">
        <v>156</v>
      </c>
      <c r="AV444" s="14" t="s">
        <v>156</v>
      </c>
      <c r="AW444" s="14" t="s">
        <v>30</v>
      </c>
      <c r="AX444" s="14" t="s">
        <v>14</v>
      </c>
      <c r="AY444" s="248" t="s">
        <v>147</v>
      </c>
    </row>
    <row r="445" s="14" customFormat="1">
      <c r="A445" s="14"/>
      <c r="B445" s="238"/>
      <c r="C445" s="239"/>
      <c r="D445" s="229" t="s">
        <v>157</v>
      </c>
      <c r="E445" s="240" t="s">
        <v>1</v>
      </c>
      <c r="F445" s="241" t="s">
        <v>190</v>
      </c>
      <c r="G445" s="239"/>
      <c r="H445" s="242">
        <v>5.2699999999999996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8" t="s">
        <v>157</v>
      </c>
      <c r="AU445" s="248" t="s">
        <v>156</v>
      </c>
      <c r="AV445" s="14" t="s">
        <v>156</v>
      </c>
      <c r="AW445" s="14" t="s">
        <v>30</v>
      </c>
      <c r="AX445" s="14" t="s">
        <v>14</v>
      </c>
      <c r="AY445" s="248" t="s">
        <v>147</v>
      </c>
    </row>
    <row r="446" s="15" customFormat="1">
      <c r="A446" s="15"/>
      <c r="B446" s="249"/>
      <c r="C446" s="250"/>
      <c r="D446" s="229" t="s">
        <v>157</v>
      </c>
      <c r="E446" s="251" t="s">
        <v>1</v>
      </c>
      <c r="F446" s="252" t="s">
        <v>160</v>
      </c>
      <c r="G446" s="250"/>
      <c r="H446" s="253">
        <v>24.599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9" t="s">
        <v>157</v>
      </c>
      <c r="AU446" s="259" t="s">
        <v>156</v>
      </c>
      <c r="AV446" s="15" t="s">
        <v>155</v>
      </c>
      <c r="AW446" s="15" t="s">
        <v>30</v>
      </c>
      <c r="AX446" s="15" t="s">
        <v>80</v>
      </c>
      <c r="AY446" s="259" t="s">
        <v>147</v>
      </c>
    </row>
    <row r="447" s="2" customFormat="1" ht="16.5" customHeight="1">
      <c r="A447" s="38"/>
      <c r="B447" s="39"/>
      <c r="C447" s="214" t="s">
        <v>436</v>
      </c>
      <c r="D447" s="214" t="s">
        <v>150</v>
      </c>
      <c r="E447" s="215" t="s">
        <v>437</v>
      </c>
      <c r="F447" s="216" t="s">
        <v>438</v>
      </c>
      <c r="G447" s="217" t="s">
        <v>168</v>
      </c>
      <c r="H447" s="218">
        <v>11.904</v>
      </c>
      <c r="I447" s="219"/>
      <c r="J447" s="220">
        <f>ROUND(I447*H447,2)</f>
        <v>0</v>
      </c>
      <c r="K447" s="216" t="s">
        <v>154</v>
      </c>
      <c r="L447" s="44"/>
      <c r="M447" s="221" t="s">
        <v>1</v>
      </c>
      <c r="N447" s="222" t="s">
        <v>39</v>
      </c>
      <c r="O447" s="91"/>
      <c r="P447" s="223">
        <f>O447*H447</f>
        <v>0</v>
      </c>
      <c r="Q447" s="223">
        <v>0</v>
      </c>
      <c r="R447" s="223">
        <f>Q447*H447</f>
        <v>0</v>
      </c>
      <c r="S447" s="223">
        <v>0</v>
      </c>
      <c r="T447" s="22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5" t="s">
        <v>155</v>
      </c>
      <c r="AT447" s="225" t="s">
        <v>150</v>
      </c>
      <c r="AU447" s="225" t="s">
        <v>156</v>
      </c>
      <c r="AY447" s="17" t="s">
        <v>147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7" t="s">
        <v>156</v>
      </c>
      <c r="BK447" s="226">
        <f>ROUND(I447*H447,2)</f>
        <v>0</v>
      </c>
      <c r="BL447" s="17" t="s">
        <v>155</v>
      </c>
      <c r="BM447" s="225" t="s">
        <v>439</v>
      </c>
    </row>
    <row r="448" s="13" customFormat="1">
      <c r="A448" s="13"/>
      <c r="B448" s="227"/>
      <c r="C448" s="228"/>
      <c r="D448" s="229" t="s">
        <v>157</v>
      </c>
      <c r="E448" s="230" t="s">
        <v>1</v>
      </c>
      <c r="F448" s="231" t="s">
        <v>440</v>
      </c>
      <c r="G448" s="228"/>
      <c r="H448" s="230" t="s">
        <v>1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157</v>
      </c>
      <c r="AU448" s="237" t="s">
        <v>156</v>
      </c>
      <c r="AV448" s="13" t="s">
        <v>80</v>
      </c>
      <c r="AW448" s="13" t="s">
        <v>30</v>
      </c>
      <c r="AX448" s="13" t="s">
        <v>14</v>
      </c>
      <c r="AY448" s="237" t="s">
        <v>147</v>
      </c>
    </row>
    <row r="449" s="14" customFormat="1">
      <c r="A449" s="14"/>
      <c r="B449" s="238"/>
      <c r="C449" s="239"/>
      <c r="D449" s="229" t="s">
        <v>157</v>
      </c>
      <c r="E449" s="240" t="s">
        <v>1</v>
      </c>
      <c r="F449" s="241" t="s">
        <v>441</v>
      </c>
      <c r="G449" s="239"/>
      <c r="H449" s="242">
        <v>2.726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157</v>
      </c>
      <c r="AU449" s="248" t="s">
        <v>156</v>
      </c>
      <c r="AV449" s="14" t="s">
        <v>156</v>
      </c>
      <c r="AW449" s="14" t="s">
        <v>30</v>
      </c>
      <c r="AX449" s="14" t="s">
        <v>14</v>
      </c>
      <c r="AY449" s="248" t="s">
        <v>147</v>
      </c>
    </row>
    <row r="450" s="14" customFormat="1">
      <c r="A450" s="14"/>
      <c r="B450" s="238"/>
      <c r="C450" s="239"/>
      <c r="D450" s="229" t="s">
        <v>157</v>
      </c>
      <c r="E450" s="240" t="s">
        <v>1</v>
      </c>
      <c r="F450" s="241" t="s">
        <v>442</v>
      </c>
      <c r="G450" s="239"/>
      <c r="H450" s="242">
        <v>8.7579999999999991</v>
      </c>
      <c r="I450" s="243"/>
      <c r="J450" s="239"/>
      <c r="K450" s="239"/>
      <c r="L450" s="244"/>
      <c r="M450" s="245"/>
      <c r="N450" s="246"/>
      <c r="O450" s="246"/>
      <c r="P450" s="246"/>
      <c r="Q450" s="246"/>
      <c r="R450" s="246"/>
      <c r="S450" s="246"/>
      <c r="T450" s="24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8" t="s">
        <v>157</v>
      </c>
      <c r="AU450" s="248" t="s">
        <v>156</v>
      </c>
      <c r="AV450" s="14" t="s">
        <v>156</v>
      </c>
      <c r="AW450" s="14" t="s">
        <v>30</v>
      </c>
      <c r="AX450" s="14" t="s">
        <v>14</v>
      </c>
      <c r="AY450" s="248" t="s">
        <v>147</v>
      </c>
    </row>
    <row r="451" s="13" customFormat="1">
      <c r="A451" s="13"/>
      <c r="B451" s="227"/>
      <c r="C451" s="228"/>
      <c r="D451" s="229" t="s">
        <v>157</v>
      </c>
      <c r="E451" s="230" t="s">
        <v>1</v>
      </c>
      <c r="F451" s="231" t="s">
        <v>443</v>
      </c>
      <c r="G451" s="228"/>
      <c r="H451" s="230" t="s">
        <v>1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157</v>
      </c>
      <c r="AU451" s="237" t="s">
        <v>156</v>
      </c>
      <c r="AV451" s="13" t="s">
        <v>80</v>
      </c>
      <c r="AW451" s="13" t="s">
        <v>30</v>
      </c>
      <c r="AX451" s="13" t="s">
        <v>14</v>
      </c>
      <c r="AY451" s="237" t="s">
        <v>147</v>
      </c>
    </row>
    <row r="452" s="14" customFormat="1">
      <c r="A452" s="14"/>
      <c r="B452" s="238"/>
      <c r="C452" s="239"/>
      <c r="D452" s="229" t="s">
        <v>157</v>
      </c>
      <c r="E452" s="240" t="s">
        <v>1</v>
      </c>
      <c r="F452" s="241" t="s">
        <v>444</v>
      </c>
      <c r="G452" s="239"/>
      <c r="H452" s="242">
        <v>0.41999999999999998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8" t="s">
        <v>157</v>
      </c>
      <c r="AU452" s="248" t="s">
        <v>156</v>
      </c>
      <c r="AV452" s="14" t="s">
        <v>156</v>
      </c>
      <c r="AW452" s="14" t="s">
        <v>30</v>
      </c>
      <c r="AX452" s="14" t="s">
        <v>14</v>
      </c>
      <c r="AY452" s="248" t="s">
        <v>147</v>
      </c>
    </row>
    <row r="453" s="15" customFormat="1">
      <c r="A453" s="15"/>
      <c r="B453" s="249"/>
      <c r="C453" s="250"/>
      <c r="D453" s="229" t="s">
        <v>157</v>
      </c>
      <c r="E453" s="251" t="s">
        <v>1</v>
      </c>
      <c r="F453" s="252" t="s">
        <v>160</v>
      </c>
      <c r="G453" s="250"/>
      <c r="H453" s="253">
        <v>11.903999999999998</v>
      </c>
      <c r="I453" s="254"/>
      <c r="J453" s="250"/>
      <c r="K453" s="250"/>
      <c r="L453" s="255"/>
      <c r="M453" s="256"/>
      <c r="N453" s="257"/>
      <c r="O453" s="257"/>
      <c r="P453" s="257"/>
      <c r="Q453" s="257"/>
      <c r="R453" s="257"/>
      <c r="S453" s="257"/>
      <c r="T453" s="258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59" t="s">
        <v>157</v>
      </c>
      <c r="AU453" s="259" t="s">
        <v>156</v>
      </c>
      <c r="AV453" s="15" t="s">
        <v>155</v>
      </c>
      <c r="AW453" s="15" t="s">
        <v>30</v>
      </c>
      <c r="AX453" s="15" t="s">
        <v>80</v>
      </c>
      <c r="AY453" s="259" t="s">
        <v>147</v>
      </c>
    </row>
    <row r="454" s="2" customFormat="1" ht="21.75" customHeight="1">
      <c r="A454" s="38"/>
      <c r="B454" s="39"/>
      <c r="C454" s="214" t="s">
        <v>291</v>
      </c>
      <c r="D454" s="214" t="s">
        <v>150</v>
      </c>
      <c r="E454" s="215" t="s">
        <v>445</v>
      </c>
      <c r="F454" s="216" t="s">
        <v>446</v>
      </c>
      <c r="G454" s="217" t="s">
        <v>168</v>
      </c>
      <c r="H454" s="218">
        <v>25.645</v>
      </c>
      <c r="I454" s="219"/>
      <c r="J454" s="220">
        <f>ROUND(I454*H454,2)</f>
        <v>0</v>
      </c>
      <c r="K454" s="216" t="s">
        <v>154</v>
      </c>
      <c r="L454" s="44"/>
      <c r="M454" s="221" t="s">
        <v>1</v>
      </c>
      <c r="N454" s="222" t="s">
        <v>39</v>
      </c>
      <c r="O454" s="91"/>
      <c r="P454" s="223">
        <f>O454*H454</f>
        <v>0</v>
      </c>
      <c r="Q454" s="223">
        <v>0</v>
      </c>
      <c r="R454" s="223">
        <f>Q454*H454</f>
        <v>0</v>
      </c>
      <c r="S454" s="223">
        <v>0</v>
      </c>
      <c r="T454" s="22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5" t="s">
        <v>155</v>
      </c>
      <c r="AT454" s="225" t="s">
        <v>150</v>
      </c>
      <c r="AU454" s="225" t="s">
        <v>156</v>
      </c>
      <c r="AY454" s="17" t="s">
        <v>147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7" t="s">
        <v>156</v>
      </c>
      <c r="BK454" s="226">
        <f>ROUND(I454*H454,2)</f>
        <v>0</v>
      </c>
      <c r="BL454" s="17" t="s">
        <v>155</v>
      </c>
      <c r="BM454" s="225" t="s">
        <v>447</v>
      </c>
    </row>
    <row r="455" s="2" customFormat="1" ht="37.8" customHeight="1">
      <c r="A455" s="38"/>
      <c r="B455" s="39"/>
      <c r="C455" s="214" t="s">
        <v>448</v>
      </c>
      <c r="D455" s="214" t="s">
        <v>150</v>
      </c>
      <c r="E455" s="215" t="s">
        <v>449</v>
      </c>
      <c r="F455" s="216" t="s">
        <v>450</v>
      </c>
      <c r="G455" s="217" t="s">
        <v>168</v>
      </c>
      <c r="H455" s="218">
        <v>11.484</v>
      </c>
      <c r="I455" s="219"/>
      <c r="J455" s="220">
        <f>ROUND(I455*H455,2)</f>
        <v>0</v>
      </c>
      <c r="K455" s="216" t="s">
        <v>154</v>
      </c>
      <c r="L455" s="44"/>
      <c r="M455" s="221" t="s">
        <v>1</v>
      </c>
      <c r="N455" s="222" t="s">
        <v>39</v>
      </c>
      <c r="O455" s="91"/>
      <c r="P455" s="223">
        <f>O455*H455</f>
        <v>0</v>
      </c>
      <c r="Q455" s="223">
        <v>0</v>
      </c>
      <c r="R455" s="223">
        <f>Q455*H455</f>
        <v>0</v>
      </c>
      <c r="S455" s="223">
        <v>0</v>
      </c>
      <c r="T455" s="22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5" t="s">
        <v>155</v>
      </c>
      <c r="AT455" s="225" t="s">
        <v>150</v>
      </c>
      <c r="AU455" s="225" t="s">
        <v>156</v>
      </c>
      <c r="AY455" s="17" t="s">
        <v>147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7" t="s">
        <v>156</v>
      </c>
      <c r="BK455" s="226">
        <f>ROUND(I455*H455,2)</f>
        <v>0</v>
      </c>
      <c r="BL455" s="17" t="s">
        <v>155</v>
      </c>
      <c r="BM455" s="225" t="s">
        <v>451</v>
      </c>
    </row>
    <row r="456" s="13" customFormat="1">
      <c r="A456" s="13"/>
      <c r="B456" s="227"/>
      <c r="C456" s="228"/>
      <c r="D456" s="229" t="s">
        <v>157</v>
      </c>
      <c r="E456" s="230" t="s">
        <v>1</v>
      </c>
      <c r="F456" s="231" t="s">
        <v>440</v>
      </c>
      <c r="G456" s="228"/>
      <c r="H456" s="230" t="s">
        <v>1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7" t="s">
        <v>157</v>
      </c>
      <c r="AU456" s="237" t="s">
        <v>156</v>
      </c>
      <c r="AV456" s="13" t="s">
        <v>80</v>
      </c>
      <c r="AW456" s="13" t="s">
        <v>30</v>
      </c>
      <c r="AX456" s="13" t="s">
        <v>14</v>
      </c>
      <c r="AY456" s="237" t="s">
        <v>147</v>
      </c>
    </row>
    <row r="457" s="14" customFormat="1">
      <c r="A457" s="14"/>
      <c r="B457" s="238"/>
      <c r="C457" s="239"/>
      <c r="D457" s="229" t="s">
        <v>157</v>
      </c>
      <c r="E457" s="240" t="s">
        <v>1</v>
      </c>
      <c r="F457" s="241" t="s">
        <v>441</v>
      </c>
      <c r="G457" s="239"/>
      <c r="H457" s="242">
        <v>2.726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8" t="s">
        <v>157</v>
      </c>
      <c r="AU457" s="248" t="s">
        <v>156</v>
      </c>
      <c r="AV457" s="14" t="s">
        <v>156</v>
      </c>
      <c r="AW457" s="14" t="s">
        <v>30</v>
      </c>
      <c r="AX457" s="14" t="s">
        <v>14</v>
      </c>
      <c r="AY457" s="248" t="s">
        <v>147</v>
      </c>
    </row>
    <row r="458" s="14" customFormat="1">
      <c r="A458" s="14"/>
      <c r="B458" s="238"/>
      <c r="C458" s="239"/>
      <c r="D458" s="229" t="s">
        <v>157</v>
      </c>
      <c r="E458" s="240" t="s">
        <v>1</v>
      </c>
      <c r="F458" s="241" t="s">
        <v>442</v>
      </c>
      <c r="G458" s="239"/>
      <c r="H458" s="242">
        <v>8.7579999999999991</v>
      </c>
      <c r="I458" s="243"/>
      <c r="J458" s="239"/>
      <c r="K458" s="239"/>
      <c r="L458" s="244"/>
      <c r="M458" s="245"/>
      <c r="N458" s="246"/>
      <c r="O458" s="246"/>
      <c r="P458" s="246"/>
      <c r="Q458" s="246"/>
      <c r="R458" s="246"/>
      <c r="S458" s="246"/>
      <c r="T458" s="24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8" t="s">
        <v>157</v>
      </c>
      <c r="AU458" s="248" t="s">
        <v>156</v>
      </c>
      <c r="AV458" s="14" t="s">
        <v>156</v>
      </c>
      <c r="AW458" s="14" t="s">
        <v>30</v>
      </c>
      <c r="AX458" s="14" t="s">
        <v>14</v>
      </c>
      <c r="AY458" s="248" t="s">
        <v>147</v>
      </c>
    </row>
    <row r="459" s="15" customFormat="1">
      <c r="A459" s="15"/>
      <c r="B459" s="249"/>
      <c r="C459" s="250"/>
      <c r="D459" s="229" t="s">
        <v>157</v>
      </c>
      <c r="E459" s="251" t="s">
        <v>1</v>
      </c>
      <c r="F459" s="252" t="s">
        <v>160</v>
      </c>
      <c r="G459" s="250"/>
      <c r="H459" s="253">
        <v>11.483999999999998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9" t="s">
        <v>157</v>
      </c>
      <c r="AU459" s="259" t="s">
        <v>156</v>
      </c>
      <c r="AV459" s="15" t="s">
        <v>155</v>
      </c>
      <c r="AW459" s="15" t="s">
        <v>30</v>
      </c>
      <c r="AX459" s="15" t="s">
        <v>80</v>
      </c>
      <c r="AY459" s="259" t="s">
        <v>147</v>
      </c>
    </row>
    <row r="460" s="2" customFormat="1" ht="16.5" customHeight="1">
      <c r="A460" s="38"/>
      <c r="B460" s="39"/>
      <c r="C460" s="260" t="s">
        <v>295</v>
      </c>
      <c r="D460" s="260" t="s">
        <v>413</v>
      </c>
      <c r="E460" s="261" t="s">
        <v>452</v>
      </c>
      <c r="F460" s="262" t="s">
        <v>453</v>
      </c>
      <c r="G460" s="263" t="s">
        <v>168</v>
      </c>
      <c r="H460" s="264">
        <v>12.058</v>
      </c>
      <c r="I460" s="265"/>
      <c r="J460" s="266">
        <f>ROUND(I460*H460,2)</f>
        <v>0</v>
      </c>
      <c r="K460" s="262" t="s">
        <v>416</v>
      </c>
      <c r="L460" s="267"/>
      <c r="M460" s="268" t="s">
        <v>1</v>
      </c>
      <c r="N460" s="269" t="s">
        <v>39</v>
      </c>
      <c r="O460" s="91"/>
      <c r="P460" s="223">
        <f>O460*H460</f>
        <v>0</v>
      </c>
      <c r="Q460" s="223">
        <v>0</v>
      </c>
      <c r="R460" s="223">
        <f>Q460*H460</f>
        <v>0</v>
      </c>
      <c r="S460" s="223">
        <v>0</v>
      </c>
      <c r="T460" s="224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5" t="s">
        <v>173</v>
      </c>
      <c r="AT460" s="225" t="s">
        <v>413</v>
      </c>
      <c r="AU460" s="225" t="s">
        <v>156</v>
      </c>
      <c r="AY460" s="17" t="s">
        <v>147</v>
      </c>
      <c r="BE460" s="226">
        <f>IF(N460="základní",J460,0)</f>
        <v>0</v>
      </c>
      <c r="BF460" s="226">
        <f>IF(N460="snížená",J460,0)</f>
        <v>0</v>
      </c>
      <c r="BG460" s="226">
        <f>IF(N460="zákl. přenesená",J460,0)</f>
        <v>0</v>
      </c>
      <c r="BH460" s="226">
        <f>IF(N460="sníž. přenesená",J460,0)</f>
        <v>0</v>
      </c>
      <c r="BI460" s="226">
        <f>IF(N460="nulová",J460,0)</f>
        <v>0</v>
      </c>
      <c r="BJ460" s="17" t="s">
        <v>156</v>
      </c>
      <c r="BK460" s="226">
        <f>ROUND(I460*H460,2)</f>
        <v>0</v>
      </c>
      <c r="BL460" s="17" t="s">
        <v>155</v>
      </c>
      <c r="BM460" s="225" t="s">
        <v>454</v>
      </c>
    </row>
    <row r="461" s="14" customFormat="1">
      <c r="A461" s="14"/>
      <c r="B461" s="238"/>
      <c r="C461" s="239"/>
      <c r="D461" s="229" t="s">
        <v>157</v>
      </c>
      <c r="E461" s="240" t="s">
        <v>1</v>
      </c>
      <c r="F461" s="241" t="s">
        <v>455</v>
      </c>
      <c r="G461" s="239"/>
      <c r="H461" s="242">
        <v>12.058</v>
      </c>
      <c r="I461" s="243"/>
      <c r="J461" s="239"/>
      <c r="K461" s="239"/>
      <c r="L461" s="244"/>
      <c r="M461" s="245"/>
      <c r="N461" s="246"/>
      <c r="O461" s="246"/>
      <c r="P461" s="246"/>
      <c r="Q461" s="246"/>
      <c r="R461" s="246"/>
      <c r="S461" s="246"/>
      <c r="T461" s="24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8" t="s">
        <v>157</v>
      </c>
      <c r="AU461" s="248" t="s">
        <v>156</v>
      </c>
      <c r="AV461" s="14" t="s">
        <v>156</v>
      </c>
      <c r="AW461" s="14" t="s">
        <v>30</v>
      </c>
      <c r="AX461" s="14" t="s">
        <v>14</v>
      </c>
      <c r="AY461" s="248" t="s">
        <v>147</v>
      </c>
    </row>
    <row r="462" s="15" customFormat="1">
      <c r="A462" s="15"/>
      <c r="B462" s="249"/>
      <c r="C462" s="250"/>
      <c r="D462" s="229" t="s">
        <v>157</v>
      </c>
      <c r="E462" s="251" t="s">
        <v>1</v>
      </c>
      <c r="F462" s="252" t="s">
        <v>160</v>
      </c>
      <c r="G462" s="250"/>
      <c r="H462" s="253">
        <v>12.058</v>
      </c>
      <c r="I462" s="254"/>
      <c r="J462" s="250"/>
      <c r="K462" s="250"/>
      <c r="L462" s="255"/>
      <c r="M462" s="256"/>
      <c r="N462" s="257"/>
      <c r="O462" s="257"/>
      <c r="P462" s="257"/>
      <c r="Q462" s="257"/>
      <c r="R462" s="257"/>
      <c r="S462" s="257"/>
      <c r="T462" s="258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9" t="s">
        <v>157</v>
      </c>
      <c r="AU462" s="259" t="s">
        <v>156</v>
      </c>
      <c r="AV462" s="15" t="s">
        <v>155</v>
      </c>
      <c r="AW462" s="15" t="s">
        <v>30</v>
      </c>
      <c r="AX462" s="15" t="s">
        <v>80</v>
      </c>
      <c r="AY462" s="259" t="s">
        <v>147</v>
      </c>
    </row>
    <row r="463" s="2" customFormat="1" ht="33" customHeight="1">
      <c r="A463" s="38"/>
      <c r="B463" s="39"/>
      <c r="C463" s="214" t="s">
        <v>456</v>
      </c>
      <c r="D463" s="214" t="s">
        <v>150</v>
      </c>
      <c r="E463" s="215" t="s">
        <v>457</v>
      </c>
      <c r="F463" s="216" t="s">
        <v>458</v>
      </c>
      <c r="G463" s="217" t="s">
        <v>168</v>
      </c>
      <c r="H463" s="218">
        <v>11.484</v>
      </c>
      <c r="I463" s="219"/>
      <c r="J463" s="220">
        <f>ROUND(I463*H463,2)</f>
        <v>0</v>
      </c>
      <c r="K463" s="216" t="s">
        <v>154</v>
      </c>
      <c r="L463" s="44"/>
      <c r="M463" s="221" t="s">
        <v>1</v>
      </c>
      <c r="N463" s="222" t="s">
        <v>39</v>
      </c>
      <c r="O463" s="91"/>
      <c r="P463" s="223">
        <f>O463*H463</f>
        <v>0</v>
      </c>
      <c r="Q463" s="223">
        <v>0</v>
      </c>
      <c r="R463" s="223">
        <f>Q463*H463</f>
        <v>0</v>
      </c>
      <c r="S463" s="223">
        <v>0</v>
      </c>
      <c r="T463" s="224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5" t="s">
        <v>155</v>
      </c>
      <c r="AT463" s="225" t="s">
        <v>150</v>
      </c>
      <c r="AU463" s="225" t="s">
        <v>156</v>
      </c>
      <c r="AY463" s="17" t="s">
        <v>147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7" t="s">
        <v>156</v>
      </c>
      <c r="BK463" s="226">
        <f>ROUND(I463*H463,2)</f>
        <v>0</v>
      </c>
      <c r="BL463" s="17" t="s">
        <v>155</v>
      </c>
      <c r="BM463" s="225" t="s">
        <v>459</v>
      </c>
    </row>
    <row r="464" s="13" customFormat="1">
      <c r="A464" s="13"/>
      <c r="B464" s="227"/>
      <c r="C464" s="228"/>
      <c r="D464" s="229" t="s">
        <v>157</v>
      </c>
      <c r="E464" s="230" t="s">
        <v>1</v>
      </c>
      <c r="F464" s="231" t="s">
        <v>440</v>
      </c>
      <c r="G464" s="228"/>
      <c r="H464" s="230" t="s">
        <v>1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157</v>
      </c>
      <c r="AU464" s="237" t="s">
        <v>156</v>
      </c>
      <c r="AV464" s="13" t="s">
        <v>80</v>
      </c>
      <c r="AW464" s="13" t="s">
        <v>30</v>
      </c>
      <c r="AX464" s="13" t="s">
        <v>14</v>
      </c>
      <c r="AY464" s="237" t="s">
        <v>147</v>
      </c>
    </row>
    <row r="465" s="14" customFormat="1">
      <c r="A465" s="14"/>
      <c r="B465" s="238"/>
      <c r="C465" s="239"/>
      <c r="D465" s="229" t="s">
        <v>157</v>
      </c>
      <c r="E465" s="240" t="s">
        <v>1</v>
      </c>
      <c r="F465" s="241" t="s">
        <v>441</v>
      </c>
      <c r="G465" s="239"/>
      <c r="H465" s="242">
        <v>2.726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8" t="s">
        <v>157</v>
      </c>
      <c r="AU465" s="248" t="s">
        <v>156</v>
      </c>
      <c r="AV465" s="14" t="s">
        <v>156</v>
      </c>
      <c r="AW465" s="14" t="s">
        <v>30</v>
      </c>
      <c r="AX465" s="14" t="s">
        <v>14</v>
      </c>
      <c r="AY465" s="248" t="s">
        <v>147</v>
      </c>
    </row>
    <row r="466" s="14" customFormat="1">
      <c r="A466" s="14"/>
      <c r="B466" s="238"/>
      <c r="C466" s="239"/>
      <c r="D466" s="229" t="s">
        <v>157</v>
      </c>
      <c r="E466" s="240" t="s">
        <v>1</v>
      </c>
      <c r="F466" s="241" t="s">
        <v>442</v>
      </c>
      <c r="G466" s="239"/>
      <c r="H466" s="242">
        <v>8.7579999999999991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8" t="s">
        <v>157</v>
      </c>
      <c r="AU466" s="248" t="s">
        <v>156</v>
      </c>
      <c r="AV466" s="14" t="s">
        <v>156</v>
      </c>
      <c r="AW466" s="14" t="s">
        <v>30</v>
      </c>
      <c r="AX466" s="14" t="s">
        <v>14</v>
      </c>
      <c r="AY466" s="248" t="s">
        <v>147</v>
      </c>
    </row>
    <row r="467" s="15" customFormat="1">
      <c r="A467" s="15"/>
      <c r="B467" s="249"/>
      <c r="C467" s="250"/>
      <c r="D467" s="229" t="s">
        <v>157</v>
      </c>
      <c r="E467" s="251" t="s">
        <v>1</v>
      </c>
      <c r="F467" s="252" t="s">
        <v>160</v>
      </c>
      <c r="G467" s="250"/>
      <c r="H467" s="253">
        <v>11.483999999999998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9" t="s">
        <v>157</v>
      </c>
      <c r="AU467" s="259" t="s">
        <v>156</v>
      </c>
      <c r="AV467" s="15" t="s">
        <v>155</v>
      </c>
      <c r="AW467" s="15" t="s">
        <v>30</v>
      </c>
      <c r="AX467" s="15" t="s">
        <v>80</v>
      </c>
      <c r="AY467" s="259" t="s">
        <v>147</v>
      </c>
    </row>
    <row r="468" s="2" customFormat="1" ht="24.15" customHeight="1">
      <c r="A468" s="38"/>
      <c r="B468" s="39"/>
      <c r="C468" s="214" t="s">
        <v>299</v>
      </c>
      <c r="D468" s="214" t="s">
        <v>150</v>
      </c>
      <c r="E468" s="215" t="s">
        <v>460</v>
      </c>
      <c r="F468" s="216" t="s">
        <v>461</v>
      </c>
      <c r="G468" s="217" t="s">
        <v>168</v>
      </c>
      <c r="H468" s="218">
        <v>13.741</v>
      </c>
      <c r="I468" s="219"/>
      <c r="J468" s="220">
        <f>ROUND(I468*H468,2)</f>
        <v>0</v>
      </c>
      <c r="K468" s="216" t="s">
        <v>154</v>
      </c>
      <c r="L468" s="44"/>
      <c r="M468" s="221" t="s">
        <v>1</v>
      </c>
      <c r="N468" s="222" t="s">
        <v>39</v>
      </c>
      <c r="O468" s="91"/>
      <c r="P468" s="223">
        <f>O468*H468</f>
        <v>0</v>
      </c>
      <c r="Q468" s="223">
        <v>0</v>
      </c>
      <c r="R468" s="223">
        <f>Q468*H468</f>
        <v>0</v>
      </c>
      <c r="S468" s="223">
        <v>0</v>
      </c>
      <c r="T468" s="22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5" t="s">
        <v>155</v>
      </c>
      <c r="AT468" s="225" t="s">
        <v>150</v>
      </c>
      <c r="AU468" s="225" t="s">
        <v>156</v>
      </c>
      <c r="AY468" s="17" t="s">
        <v>147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7" t="s">
        <v>156</v>
      </c>
      <c r="BK468" s="226">
        <f>ROUND(I468*H468,2)</f>
        <v>0</v>
      </c>
      <c r="BL468" s="17" t="s">
        <v>155</v>
      </c>
      <c r="BM468" s="225" t="s">
        <v>462</v>
      </c>
    </row>
    <row r="469" s="2" customFormat="1" ht="24.15" customHeight="1">
      <c r="A469" s="38"/>
      <c r="B469" s="39"/>
      <c r="C469" s="214" t="s">
        <v>463</v>
      </c>
      <c r="D469" s="214" t="s">
        <v>150</v>
      </c>
      <c r="E469" s="215" t="s">
        <v>464</v>
      </c>
      <c r="F469" s="216" t="s">
        <v>465</v>
      </c>
      <c r="G469" s="217" t="s">
        <v>217</v>
      </c>
      <c r="H469" s="218">
        <v>3.9500000000000002</v>
      </c>
      <c r="I469" s="219"/>
      <c r="J469" s="220">
        <f>ROUND(I469*H469,2)</f>
        <v>0</v>
      </c>
      <c r="K469" s="216" t="s">
        <v>154</v>
      </c>
      <c r="L469" s="44"/>
      <c r="M469" s="221" t="s">
        <v>1</v>
      </c>
      <c r="N469" s="222" t="s">
        <v>39</v>
      </c>
      <c r="O469" s="91"/>
      <c r="P469" s="223">
        <f>O469*H469</f>
        <v>0</v>
      </c>
      <c r="Q469" s="223">
        <v>0</v>
      </c>
      <c r="R469" s="223">
        <f>Q469*H469</f>
        <v>0</v>
      </c>
      <c r="S469" s="223">
        <v>0</v>
      </c>
      <c r="T469" s="22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5" t="s">
        <v>155</v>
      </c>
      <c r="AT469" s="225" t="s">
        <v>150</v>
      </c>
      <c r="AU469" s="225" t="s">
        <v>156</v>
      </c>
      <c r="AY469" s="17" t="s">
        <v>147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7" t="s">
        <v>156</v>
      </c>
      <c r="BK469" s="226">
        <f>ROUND(I469*H469,2)</f>
        <v>0</v>
      </c>
      <c r="BL469" s="17" t="s">
        <v>155</v>
      </c>
      <c r="BM469" s="225" t="s">
        <v>466</v>
      </c>
    </row>
    <row r="470" s="14" customFormat="1">
      <c r="A470" s="14"/>
      <c r="B470" s="238"/>
      <c r="C470" s="239"/>
      <c r="D470" s="229" t="s">
        <v>157</v>
      </c>
      <c r="E470" s="240" t="s">
        <v>1</v>
      </c>
      <c r="F470" s="241" t="s">
        <v>467</v>
      </c>
      <c r="G470" s="239"/>
      <c r="H470" s="242">
        <v>3.02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8" t="s">
        <v>157</v>
      </c>
      <c r="AU470" s="248" t="s">
        <v>156</v>
      </c>
      <c r="AV470" s="14" t="s">
        <v>156</v>
      </c>
      <c r="AW470" s="14" t="s">
        <v>30</v>
      </c>
      <c r="AX470" s="14" t="s">
        <v>14</v>
      </c>
      <c r="AY470" s="248" t="s">
        <v>147</v>
      </c>
    </row>
    <row r="471" s="14" customFormat="1">
      <c r="A471" s="14"/>
      <c r="B471" s="238"/>
      <c r="C471" s="239"/>
      <c r="D471" s="229" t="s">
        <v>157</v>
      </c>
      <c r="E471" s="240" t="s">
        <v>1</v>
      </c>
      <c r="F471" s="241" t="s">
        <v>468</v>
      </c>
      <c r="G471" s="239"/>
      <c r="H471" s="242">
        <v>0.93000000000000005</v>
      </c>
      <c r="I471" s="243"/>
      <c r="J471" s="239"/>
      <c r="K471" s="239"/>
      <c r="L471" s="244"/>
      <c r="M471" s="245"/>
      <c r="N471" s="246"/>
      <c r="O471" s="246"/>
      <c r="P471" s="246"/>
      <c r="Q471" s="246"/>
      <c r="R471" s="246"/>
      <c r="S471" s="246"/>
      <c r="T471" s="24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8" t="s">
        <v>157</v>
      </c>
      <c r="AU471" s="248" t="s">
        <v>156</v>
      </c>
      <c r="AV471" s="14" t="s">
        <v>156</v>
      </c>
      <c r="AW471" s="14" t="s">
        <v>30</v>
      </c>
      <c r="AX471" s="14" t="s">
        <v>14</v>
      </c>
      <c r="AY471" s="248" t="s">
        <v>147</v>
      </c>
    </row>
    <row r="472" s="15" customFormat="1">
      <c r="A472" s="15"/>
      <c r="B472" s="249"/>
      <c r="C472" s="250"/>
      <c r="D472" s="229" t="s">
        <v>157</v>
      </c>
      <c r="E472" s="251" t="s">
        <v>1</v>
      </c>
      <c r="F472" s="252" t="s">
        <v>160</v>
      </c>
      <c r="G472" s="250"/>
      <c r="H472" s="253">
        <v>3.9500000000000002</v>
      </c>
      <c r="I472" s="254"/>
      <c r="J472" s="250"/>
      <c r="K472" s="250"/>
      <c r="L472" s="255"/>
      <c r="M472" s="256"/>
      <c r="N472" s="257"/>
      <c r="O472" s="257"/>
      <c r="P472" s="257"/>
      <c r="Q472" s="257"/>
      <c r="R472" s="257"/>
      <c r="S472" s="257"/>
      <c r="T472" s="258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59" t="s">
        <v>157</v>
      </c>
      <c r="AU472" s="259" t="s">
        <v>156</v>
      </c>
      <c r="AV472" s="15" t="s">
        <v>155</v>
      </c>
      <c r="AW472" s="15" t="s">
        <v>30</v>
      </c>
      <c r="AX472" s="15" t="s">
        <v>80</v>
      </c>
      <c r="AY472" s="259" t="s">
        <v>147</v>
      </c>
    </row>
    <row r="473" s="2" customFormat="1" ht="16.5" customHeight="1">
      <c r="A473" s="38"/>
      <c r="B473" s="39"/>
      <c r="C473" s="260" t="s">
        <v>304</v>
      </c>
      <c r="D473" s="260" t="s">
        <v>413</v>
      </c>
      <c r="E473" s="261" t="s">
        <v>469</v>
      </c>
      <c r="F473" s="262" t="s">
        <v>470</v>
      </c>
      <c r="G473" s="263" t="s">
        <v>217</v>
      </c>
      <c r="H473" s="264">
        <v>4.1479999999999997</v>
      </c>
      <c r="I473" s="265"/>
      <c r="J473" s="266">
        <f>ROUND(I473*H473,2)</f>
        <v>0</v>
      </c>
      <c r="K473" s="262" t="s">
        <v>416</v>
      </c>
      <c r="L473" s="267"/>
      <c r="M473" s="268" t="s">
        <v>1</v>
      </c>
      <c r="N473" s="269" t="s">
        <v>39</v>
      </c>
      <c r="O473" s="91"/>
      <c r="P473" s="223">
        <f>O473*H473</f>
        <v>0</v>
      </c>
      <c r="Q473" s="223">
        <v>0</v>
      </c>
      <c r="R473" s="223">
        <f>Q473*H473</f>
        <v>0</v>
      </c>
      <c r="S473" s="223">
        <v>0</v>
      </c>
      <c r="T473" s="22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5" t="s">
        <v>173</v>
      </c>
      <c r="AT473" s="225" t="s">
        <v>413</v>
      </c>
      <c r="AU473" s="225" t="s">
        <v>156</v>
      </c>
      <c r="AY473" s="17" t="s">
        <v>147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7" t="s">
        <v>156</v>
      </c>
      <c r="BK473" s="226">
        <f>ROUND(I473*H473,2)</f>
        <v>0</v>
      </c>
      <c r="BL473" s="17" t="s">
        <v>155</v>
      </c>
      <c r="BM473" s="225" t="s">
        <v>471</v>
      </c>
    </row>
    <row r="474" s="14" customFormat="1">
      <c r="A474" s="14"/>
      <c r="B474" s="238"/>
      <c r="C474" s="239"/>
      <c r="D474" s="229" t="s">
        <v>157</v>
      </c>
      <c r="E474" s="240" t="s">
        <v>1</v>
      </c>
      <c r="F474" s="241" t="s">
        <v>472</v>
      </c>
      <c r="G474" s="239"/>
      <c r="H474" s="242">
        <v>4.1479999999999997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8" t="s">
        <v>157</v>
      </c>
      <c r="AU474" s="248" t="s">
        <v>156</v>
      </c>
      <c r="AV474" s="14" t="s">
        <v>156</v>
      </c>
      <c r="AW474" s="14" t="s">
        <v>30</v>
      </c>
      <c r="AX474" s="14" t="s">
        <v>14</v>
      </c>
      <c r="AY474" s="248" t="s">
        <v>147</v>
      </c>
    </row>
    <row r="475" s="15" customFormat="1">
      <c r="A475" s="15"/>
      <c r="B475" s="249"/>
      <c r="C475" s="250"/>
      <c r="D475" s="229" t="s">
        <v>157</v>
      </c>
      <c r="E475" s="251" t="s">
        <v>1</v>
      </c>
      <c r="F475" s="252" t="s">
        <v>160</v>
      </c>
      <c r="G475" s="250"/>
      <c r="H475" s="253">
        <v>4.1479999999999997</v>
      </c>
      <c r="I475" s="254"/>
      <c r="J475" s="250"/>
      <c r="K475" s="250"/>
      <c r="L475" s="255"/>
      <c r="M475" s="256"/>
      <c r="N475" s="257"/>
      <c r="O475" s="257"/>
      <c r="P475" s="257"/>
      <c r="Q475" s="257"/>
      <c r="R475" s="257"/>
      <c r="S475" s="257"/>
      <c r="T475" s="258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9" t="s">
        <v>157</v>
      </c>
      <c r="AU475" s="259" t="s">
        <v>156</v>
      </c>
      <c r="AV475" s="15" t="s">
        <v>155</v>
      </c>
      <c r="AW475" s="15" t="s">
        <v>30</v>
      </c>
      <c r="AX475" s="15" t="s">
        <v>80</v>
      </c>
      <c r="AY475" s="259" t="s">
        <v>147</v>
      </c>
    </row>
    <row r="476" s="2" customFormat="1" ht="33" customHeight="1">
      <c r="A476" s="38"/>
      <c r="B476" s="39"/>
      <c r="C476" s="214" t="s">
        <v>473</v>
      </c>
      <c r="D476" s="214" t="s">
        <v>150</v>
      </c>
      <c r="E476" s="215" t="s">
        <v>474</v>
      </c>
      <c r="F476" s="216" t="s">
        <v>475</v>
      </c>
      <c r="G476" s="217" t="s">
        <v>217</v>
      </c>
      <c r="H476" s="218">
        <v>11.48</v>
      </c>
      <c r="I476" s="219"/>
      <c r="J476" s="220">
        <f>ROUND(I476*H476,2)</f>
        <v>0</v>
      </c>
      <c r="K476" s="216" t="s">
        <v>154</v>
      </c>
      <c r="L476" s="44"/>
      <c r="M476" s="221" t="s">
        <v>1</v>
      </c>
      <c r="N476" s="222" t="s">
        <v>39</v>
      </c>
      <c r="O476" s="91"/>
      <c r="P476" s="223">
        <f>O476*H476</f>
        <v>0</v>
      </c>
      <c r="Q476" s="223">
        <v>0</v>
      </c>
      <c r="R476" s="223">
        <f>Q476*H476</f>
        <v>0</v>
      </c>
      <c r="S476" s="223">
        <v>0</v>
      </c>
      <c r="T476" s="22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5" t="s">
        <v>155</v>
      </c>
      <c r="AT476" s="225" t="s">
        <v>150</v>
      </c>
      <c r="AU476" s="225" t="s">
        <v>156</v>
      </c>
      <c r="AY476" s="17" t="s">
        <v>147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7" t="s">
        <v>156</v>
      </c>
      <c r="BK476" s="226">
        <f>ROUND(I476*H476,2)</f>
        <v>0</v>
      </c>
      <c r="BL476" s="17" t="s">
        <v>155</v>
      </c>
      <c r="BM476" s="225" t="s">
        <v>476</v>
      </c>
    </row>
    <row r="477" s="14" customFormat="1">
      <c r="A477" s="14"/>
      <c r="B477" s="238"/>
      <c r="C477" s="239"/>
      <c r="D477" s="229" t="s">
        <v>157</v>
      </c>
      <c r="E477" s="240" t="s">
        <v>1</v>
      </c>
      <c r="F477" s="241" t="s">
        <v>477</v>
      </c>
      <c r="G477" s="239"/>
      <c r="H477" s="242">
        <v>5.7400000000000002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8" t="s">
        <v>157</v>
      </c>
      <c r="AU477" s="248" t="s">
        <v>156</v>
      </c>
      <c r="AV477" s="14" t="s">
        <v>156</v>
      </c>
      <c r="AW477" s="14" t="s">
        <v>30</v>
      </c>
      <c r="AX477" s="14" t="s">
        <v>14</v>
      </c>
      <c r="AY477" s="248" t="s">
        <v>147</v>
      </c>
    </row>
    <row r="478" s="14" customFormat="1">
      <c r="A478" s="14"/>
      <c r="B478" s="238"/>
      <c r="C478" s="239"/>
      <c r="D478" s="229" t="s">
        <v>157</v>
      </c>
      <c r="E478" s="240" t="s">
        <v>1</v>
      </c>
      <c r="F478" s="241" t="s">
        <v>477</v>
      </c>
      <c r="G478" s="239"/>
      <c r="H478" s="242">
        <v>5.7400000000000002</v>
      </c>
      <c r="I478" s="243"/>
      <c r="J478" s="239"/>
      <c r="K478" s="239"/>
      <c r="L478" s="244"/>
      <c r="M478" s="245"/>
      <c r="N478" s="246"/>
      <c r="O478" s="246"/>
      <c r="P478" s="246"/>
      <c r="Q478" s="246"/>
      <c r="R478" s="246"/>
      <c r="S478" s="246"/>
      <c r="T478" s="24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8" t="s">
        <v>157</v>
      </c>
      <c r="AU478" s="248" t="s">
        <v>156</v>
      </c>
      <c r="AV478" s="14" t="s">
        <v>156</v>
      </c>
      <c r="AW478" s="14" t="s">
        <v>30</v>
      </c>
      <c r="AX478" s="14" t="s">
        <v>14</v>
      </c>
      <c r="AY478" s="248" t="s">
        <v>147</v>
      </c>
    </row>
    <row r="479" s="15" customFormat="1">
      <c r="A479" s="15"/>
      <c r="B479" s="249"/>
      <c r="C479" s="250"/>
      <c r="D479" s="229" t="s">
        <v>157</v>
      </c>
      <c r="E479" s="251" t="s">
        <v>1</v>
      </c>
      <c r="F479" s="252" t="s">
        <v>160</v>
      </c>
      <c r="G479" s="250"/>
      <c r="H479" s="253">
        <v>11.48</v>
      </c>
      <c r="I479" s="254"/>
      <c r="J479" s="250"/>
      <c r="K479" s="250"/>
      <c r="L479" s="255"/>
      <c r="M479" s="256"/>
      <c r="N479" s="257"/>
      <c r="O479" s="257"/>
      <c r="P479" s="257"/>
      <c r="Q479" s="257"/>
      <c r="R479" s="257"/>
      <c r="S479" s="257"/>
      <c r="T479" s="258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9" t="s">
        <v>157</v>
      </c>
      <c r="AU479" s="259" t="s">
        <v>156</v>
      </c>
      <c r="AV479" s="15" t="s">
        <v>155</v>
      </c>
      <c r="AW479" s="15" t="s">
        <v>30</v>
      </c>
      <c r="AX479" s="15" t="s">
        <v>80</v>
      </c>
      <c r="AY479" s="259" t="s">
        <v>147</v>
      </c>
    </row>
    <row r="480" s="2" customFormat="1" ht="16.5" customHeight="1">
      <c r="A480" s="38"/>
      <c r="B480" s="39"/>
      <c r="C480" s="260" t="s">
        <v>310</v>
      </c>
      <c r="D480" s="260" t="s">
        <v>413</v>
      </c>
      <c r="E480" s="261" t="s">
        <v>478</v>
      </c>
      <c r="F480" s="262" t="s">
        <v>479</v>
      </c>
      <c r="G480" s="263" t="s">
        <v>217</v>
      </c>
      <c r="H480" s="264">
        <v>12.054</v>
      </c>
      <c r="I480" s="265"/>
      <c r="J480" s="266">
        <f>ROUND(I480*H480,2)</f>
        <v>0</v>
      </c>
      <c r="K480" s="262" t="s">
        <v>416</v>
      </c>
      <c r="L480" s="267"/>
      <c r="M480" s="268" t="s">
        <v>1</v>
      </c>
      <c r="N480" s="269" t="s">
        <v>39</v>
      </c>
      <c r="O480" s="91"/>
      <c r="P480" s="223">
        <f>O480*H480</f>
        <v>0</v>
      </c>
      <c r="Q480" s="223">
        <v>0</v>
      </c>
      <c r="R480" s="223">
        <f>Q480*H480</f>
        <v>0</v>
      </c>
      <c r="S480" s="223">
        <v>0</v>
      </c>
      <c r="T480" s="224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5" t="s">
        <v>173</v>
      </c>
      <c r="AT480" s="225" t="s">
        <v>413</v>
      </c>
      <c r="AU480" s="225" t="s">
        <v>156</v>
      </c>
      <c r="AY480" s="17" t="s">
        <v>147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7" t="s">
        <v>156</v>
      </c>
      <c r="BK480" s="226">
        <f>ROUND(I480*H480,2)</f>
        <v>0</v>
      </c>
      <c r="BL480" s="17" t="s">
        <v>155</v>
      </c>
      <c r="BM480" s="225" t="s">
        <v>480</v>
      </c>
    </row>
    <row r="481" s="14" customFormat="1">
      <c r="A481" s="14"/>
      <c r="B481" s="238"/>
      <c r="C481" s="239"/>
      <c r="D481" s="229" t="s">
        <v>157</v>
      </c>
      <c r="E481" s="240" t="s">
        <v>1</v>
      </c>
      <c r="F481" s="241" t="s">
        <v>481</v>
      </c>
      <c r="G481" s="239"/>
      <c r="H481" s="242">
        <v>12.054</v>
      </c>
      <c r="I481" s="243"/>
      <c r="J481" s="239"/>
      <c r="K481" s="239"/>
      <c r="L481" s="244"/>
      <c r="M481" s="245"/>
      <c r="N481" s="246"/>
      <c r="O481" s="246"/>
      <c r="P481" s="246"/>
      <c r="Q481" s="246"/>
      <c r="R481" s="246"/>
      <c r="S481" s="246"/>
      <c r="T481" s="24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8" t="s">
        <v>157</v>
      </c>
      <c r="AU481" s="248" t="s">
        <v>156</v>
      </c>
      <c r="AV481" s="14" t="s">
        <v>156</v>
      </c>
      <c r="AW481" s="14" t="s">
        <v>30</v>
      </c>
      <c r="AX481" s="14" t="s">
        <v>14</v>
      </c>
      <c r="AY481" s="248" t="s">
        <v>147</v>
      </c>
    </row>
    <row r="482" s="15" customFormat="1">
      <c r="A482" s="15"/>
      <c r="B482" s="249"/>
      <c r="C482" s="250"/>
      <c r="D482" s="229" t="s">
        <v>157</v>
      </c>
      <c r="E482" s="251" t="s">
        <v>1</v>
      </c>
      <c r="F482" s="252" t="s">
        <v>160</v>
      </c>
      <c r="G482" s="250"/>
      <c r="H482" s="253">
        <v>12.054</v>
      </c>
      <c r="I482" s="254"/>
      <c r="J482" s="250"/>
      <c r="K482" s="250"/>
      <c r="L482" s="255"/>
      <c r="M482" s="256"/>
      <c r="N482" s="257"/>
      <c r="O482" s="257"/>
      <c r="P482" s="257"/>
      <c r="Q482" s="257"/>
      <c r="R482" s="257"/>
      <c r="S482" s="257"/>
      <c r="T482" s="258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9" t="s">
        <v>157</v>
      </c>
      <c r="AU482" s="259" t="s">
        <v>156</v>
      </c>
      <c r="AV482" s="15" t="s">
        <v>155</v>
      </c>
      <c r="AW482" s="15" t="s">
        <v>30</v>
      </c>
      <c r="AX482" s="15" t="s">
        <v>80</v>
      </c>
      <c r="AY482" s="259" t="s">
        <v>147</v>
      </c>
    </row>
    <row r="483" s="2" customFormat="1" ht="16.5" customHeight="1">
      <c r="A483" s="38"/>
      <c r="B483" s="39"/>
      <c r="C483" s="214" t="s">
        <v>482</v>
      </c>
      <c r="D483" s="214" t="s">
        <v>150</v>
      </c>
      <c r="E483" s="215" t="s">
        <v>483</v>
      </c>
      <c r="F483" s="216" t="s">
        <v>484</v>
      </c>
      <c r="G483" s="217" t="s">
        <v>217</v>
      </c>
      <c r="H483" s="218">
        <v>6.5</v>
      </c>
      <c r="I483" s="219"/>
      <c r="J483" s="220">
        <f>ROUND(I483*H483,2)</f>
        <v>0</v>
      </c>
      <c r="K483" s="216" t="s">
        <v>154</v>
      </c>
      <c r="L483" s="44"/>
      <c r="M483" s="221" t="s">
        <v>1</v>
      </c>
      <c r="N483" s="222" t="s">
        <v>39</v>
      </c>
      <c r="O483" s="91"/>
      <c r="P483" s="223">
        <f>O483*H483</f>
        <v>0</v>
      </c>
      <c r="Q483" s="223">
        <v>0</v>
      </c>
      <c r="R483" s="223">
        <f>Q483*H483</f>
        <v>0</v>
      </c>
      <c r="S483" s="223">
        <v>0</v>
      </c>
      <c r="T483" s="224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5" t="s">
        <v>155</v>
      </c>
      <c r="AT483" s="225" t="s">
        <v>150</v>
      </c>
      <c r="AU483" s="225" t="s">
        <v>156</v>
      </c>
      <c r="AY483" s="17" t="s">
        <v>147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7" t="s">
        <v>156</v>
      </c>
      <c r="BK483" s="226">
        <f>ROUND(I483*H483,2)</f>
        <v>0</v>
      </c>
      <c r="BL483" s="17" t="s">
        <v>155</v>
      </c>
      <c r="BM483" s="225" t="s">
        <v>485</v>
      </c>
    </row>
    <row r="484" s="14" customFormat="1">
      <c r="A484" s="14"/>
      <c r="B484" s="238"/>
      <c r="C484" s="239"/>
      <c r="D484" s="229" t="s">
        <v>157</v>
      </c>
      <c r="E484" s="240" t="s">
        <v>1</v>
      </c>
      <c r="F484" s="241" t="s">
        <v>486</v>
      </c>
      <c r="G484" s="239"/>
      <c r="H484" s="242">
        <v>6.5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8" t="s">
        <v>157</v>
      </c>
      <c r="AU484" s="248" t="s">
        <v>156</v>
      </c>
      <c r="AV484" s="14" t="s">
        <v>156</v>
      </c>
      <c r="AW484" s="14" t="s">
        <v>30</v>
      </c>
      <c r="AX484" s="14" t="s">
        <v>14</v>
      </c>
      <c r="AY484" s="248" t="s">
        <v>147</v>
      </c>
    </row>
    <row r="485" s="15" customFormat="1">
      <c r="A485" s="15"/>
      <c r="B485" s="249"/>
      <c r="C485" s="250"/>
      <c r="D485" s="229" t="s">
        <v>157</v>
      </c>
      <c r="E485" s="251" t="s">
        <v>1</v>
      </c>
      <c r="F485" s="252" t="s">
        <v>160</v>
      </c>
      <c r="G485" s="250"/>
      <c r="H485" s="253">
        <v>6.5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9" t="s">
        <v>157</v>
      </c>
      <c r="AU485" s="259" t="s">
        <v>156</v>
      </c>
      <c r="AV485" s="15" t="s">
        <v>155</v>
      </c>
      <c r="AW485" s="15" t="s">
        <v>30</v>
      </c>
      <c r="AX485" s="15" t="s">
        <v>80</v>
      </c>
      <c r="AY485" s="259" t="s">
        <v>147</v>
      </c>
    </row>
    <row r="486" s="2" customFormat="1" ht="16.5" customHeight="1">
      <c r="A486" s="38"/>
      <c r="B486" s="39"/>
      <c r="C486" s="260" t="s">
        <v>316</v>
      </c>
      <c r="D486" s="260" t="s">
        <v>413</v>
      </c>
      <c r="E486" s="261" t="s">
        <v>487</v>
      </c>
      <c r="F486" s="262" t="s">
        <v>488</v>
      </c>
      <c r="G486" s="263" t="s">
        <v>217</v>
      </c>
      <c r="H486" s="264">
        <v>6.8250000000000002</v>
      </c>
      <c r="I486" s="265"/>
      <c r="J486" s="266">
        <f>ROUND(I486*H486,2)</f>
        <v>0</v>
      </c>
      <c r="K486" s="262" t="s">
        <v>416</v>
      </c>
      <c r="L486" s="267"/>
      <c r="M486" s="268" t="s">
        <v>1</v>
      </c>
      <c r="N486" s="269" t="s">
        <v>39</v>
      </c>
      <c r="O486" s="91"/>
      <c r="P486" s="223">
        <f>O486*H486</f>
        <v>0</v>
      </c>
      <c r="Q486" s="223">
        <v>0</v>
      </c>
      <c r="R486" s="223">
        <f>Q486*H486</f>
        <v>0</v>
      </c>
      <c r="S486" s="223">
        <v>0</v>
      </c>
      <c r="T486" s="224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5" t="s">
        <v>173</v>
      </c>
      <c r="AT486" s="225" t="s">
        <v>413</v>
      </c>
      <c r="AU486" s="225" t="s">
        <v>156</v>
      </c>
      <c r="AY486" s="17" t="s">
        <v>147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7" t="s">
        <v>156</v>
      </c>
      <c r="BK486" s="226">
        <f>ROUND(I486*H486,2)</f>
        <v>0</v>
      </c>
      <c r="BL486" s="17" t="s">
        <v>155</v>
      </c>
      <c r="BM486" s="225" t="s">
        <v>489</v>
      </c>
    </row>
    <row r="487" s="14" customFormat="1">
      <c r="A487" s="14"/>
      <c r="B487" s="238"/>
      <c r="C487" s="239"/>
      <c r="D487" s="229" t="s">
        <v>157</v>
      </c>
      <c r="E487" s="240" t="s">
        <v>1</v>
      </c>
      <c r="F487" s="241" t="s">
        <v>490</v>
      </c>
      <c r="G487" s="239"/>
      <c r="H487" s="242">
        <v>6.8250000000000002</v>
      </c>
      <c r="I487" s="243"/>
      <c r="J487" s="239"/>
      <c r="K487" s="239"/>
      <c r="L487" s="244"/>
      <c r="M487" s="245"/>
      <c r="N487" s="246"/>
      <c r="O487" s="246"/>
      <c r="P487" s="246"/>
      <c r="Q487" s="246"/>
      <c r="R487" s="246"/>
      <c r="S487" s="246"/>
      <c r="T487" s="24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8" t="s">
        <v>157</v>
      </c>
      <c r="AU487" s="248" t="s">
        <v>156</v>
      </c>
      <c r="AV487" s="14" t="s">
        <v>156</v>
      </c>
      <c r="AW487" s="14" t="s">
        <v>30</v>
      </c>
      <c r="AX487" s="14" t="s">
        <v>14</v>
      </c>
      <c r="AY487" s="248" t="s">
        <v>147</v>
      </c>
    </row>
    <row r="488" s="15" customFormat="1">
      <c r="A488" s="15"/>
      <c r="B488" s="249"/>
      <c r="C488" s="250"/>
      <c r="D488" s="229" t="s">
        <v>157</v>
      </c>
      <c r="E488" s="251" t="s">
        <v>1</v>
      </c>
      <c r="F488" s="252" t="s">
        <v>160</v>
      </c>
      <c r="G488" s="250"/>
      <c r="H488" s="253">
        <v>6.8250000000000002</v>
      </c>
      <c r="I488" s="254"/>
      <c r="J488" s="250"/>
      <c r="K488" s="250"/>
      <c r="L488" s="255"/>
      <c r="M488" s="256"/>
      <c r="N488" s="257"/>
      <c r="O488" s="257"/>
      <c r="P488" s="257"/>
      <c r="Q488" s="257"/>
      <c r="R488" s="257"/>
      <c r="S488" s="257"/>
      <c r="T488" s="258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9" t="s">
        <v>157</v>
      </c>
      <c r="AU488" s="259" t="s">
        <v>156</v>
      </c>
      <c r="AV488" s="15" t="s">
        <v>155</v>
      </c>
      <c r="AW488" s="15" t="s">
        <v>30</v>
      </c>
      <c r="AX488" s="15" t="s">
        <v>80</v>
      </c>
      <c r="AY488" s="259" t="s">
        <v>147</v>
      </c>
    </row>
    <row r="489" s="2" customFormat="1" ht="21.75" customHeight="1">
      <c r="A489" s="38"/>
      <c r="B489" s="39"/>
      <c r="C489" s="214" t="s">
        <v>491</v>
      </c>
      <c r="D489" s="214" t="s">
        <v>150</v>
      </c>
      <c r="E489" s="215" t="s">
        <v>492</v>
      </c>
      <c r="F489" s="216" t="s">
        <v>493</v>
      </c>
      <c r="G489" s="217" t="s">
        <v>217</v>
      </c>
      <c r="H489" s="218">
        <v>18.18</v>
      </c>
      <c r="I489" s="219"/>
      <c r="J489" s="220">
        <f>ROUND(I489*H489,2)</f>
        <v>0</v>
      </c>
      <c r="K489" s="216" t="s">
        <v>154</v>
      </c>
      <c r="L489" s="44"/>
      <c r="M489" s="221" t="s">
        <v>1</v>
      </c>
      <c r="N489" s="222" t="s">
        <v>39</v>
      </c>
      <c r="O489" s="91"/>
      <c r="P489" s="223">
        <f>O489*H489</f>
        <v>0</v>
      </c>
      <c r="Q489" s="223">
        <v>0</v>
      </c>
      <c r="R489" s="223">
        <f>Q489*H489</f>
        <v>0</v>
      </c>
      <c r="S489" s="223">
        <v>0</v>
      </c>
      <c r="T489" s="224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5" t="s">
        <v>155</v>
      </c>
      <c r="AT489" s="225" t="s">
        <v>150</v>
      </c>
      <c r="AU489" s="225" t="s">
        <v>156</v>
      </c>
      <c r="AY489" s="17" t="s">
        <v>147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7" t="s">
        <v>156</v>
      </c>
      <c r="BK489" s="226">
        <f>ROUND(I489*H489,2)</f>
        <v>0</v>
      </c>
      <c r="BL489" s="17" t="s">
        <v>155</v>
      </c>
      <c r="BM489" s="225" t="s">
        <v>494</v>
      </c>
    </row>
    <row r="490" s="13" customFormat="1">
      <c r="A490" s="13"/>
      <c r="B490" s="227"/>
      <c r="C490" s="228"/>
      <c r="D490" s="229" t="s">
        <v>157</v>
      </c>
      <c r="E490" s="230" t="s">
        <v>1</v>
      </c>
      <c r="F490" s="231" t="s">
        <v>495</v>
      </c>
      <c r="G490" s="228"/>
      <c r="H490" s="230" t="s">
        <v>1</v>
      </c>
      <c r="I490" s="232"/>
      <c r="J490" s="228"/>
      <c r="K490" s="228"/>
      <c r="L490" s="233"/>
      <c r="M490" s="234"/>
      <c r="N490" s="235"/>
      <c r="O490" s="235"/>
      <c r="P490" s="235"/>
      <c r="Q490" s="235"/>
      <c r="R490" s="235"/>
      <c r="S490" s="235"/>
      <c r="T490" s="23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7" t="s">
        <v>157</v>
      </c>
      <c r="AU490" s="237" t="s">
        <v>156</v>
      </c>
      <c r="AV490" s="13" t="s">
        <v>80</v>
      </c>
      <c r="AW490" s="13" t="s">
        <v>30</v>
      </c>
      <c r="AX490" s="13" t="s">
        <v>14</v>
      </c>
      <c r="AY490" s="237" t="s">
        <v>147</v>
      </c>
    </row>
    <row r="491" s="14" customFormat="1">
      <c r="A491" s="14"/>
      <c r="B491" s="238"/>
      <c r="C491" s="239"/>
      <c r="D491" s="229" t="s">
        <v>157</v>
      </c>
      <c r="E491" s="240" t="s">
        <v>1</v>
      </c>
      <c r="F491" s="241" t="s">
        <v>496</v>
      </c>
      <c r="G491" s="239"/>
      <c r="H491" s="242">
        <v>4.6799999999999997</v>
      </c>
      <c r="I491" s="243"/>
      <c r="J491" s="239"/>
      <c r="K491" s="239"/>
      <c r="L491" s="244"/>
      <c r="M491" s="245"/>
      <c r="N491" s="246"/>
      <c r="O491" s="246"/>
      <c r="P491" s="246"/>
      <c r="Q491" s="246"/>
      <c r="R491" s="246"/>
      <c r="S491" s="246"/>
      <c r="T491" s="24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8" t="s">
        <v>157</v>
      </c>
      <c r="AU491" s="248" t="s">
        <v>156</v>
      </c>
      <c r="AV491" s="14" t="s">
        <v>156</v>
      </c>
      <c r="AW491" s="14" t="s">
        <v>30</v>
      </c>
      <c r="AX491" s="14" t="s">
        <v>14</v>
      </c>
      <c r="AY491" s="248" t="s">
        <v>147</v>
      </c>
    </row>
    <row r="492" s="14" customFormat="1">
      <c r="A492" s="14"/>
      <c r="B492" s="238"/>
      <c r="C492" s="239"/>
      <c r="D492" s="229" t="s">
        <v>157</v>
      </c>
      <c r="E492" s="240" t="s">
        <v>1</v>
      </c>
      <c r="F492" s="241" t="s">
        <v>497</v>
      </c>
      <c r="G492" s="239"/>
      <c r="H492" s="242">
        <v>6.7999999999999998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8" t="s">
        <v>157</v>
      </c>
      <c r="AU492" s="248" t="s">
        <v>156</v>
      </c>
      <c r="AV492" s="14" t="s">
        <v>156</v>
      </c>
      <c r="AW492" s="14" t="s">
        <v>30</v>
      </c>
      <c r="AX492" s="14" t="s">
        <v>14</v>
      </c>
      <c r="AY492" s="248" t="s">
        <v>147</v>
      </c>
    </row>
    <row r="493" s="13" customFormat="1">
      <c r="A493" s="13"/>
      <c r="B493" s="227"/>
      <c r="C493" s="228"/>
      <c r="D493" s="229" t="s">
        <v>157</v>
      </c>
      <c r="E493" s="230" t="s">
        <v>1</v>
      </c>
      <c r="F493" s="231" t="s">
        <v>498</v>
      </c>
      <c r="G493" s="228"/>
      <c r="H493" s="230" t="s">
        <v>1</v>
      </c>
      <c r="I493" s="232"/>
      <c r="J493" s="228"/>
      <c r="K493" s="228"/>
      <c r="L493" s="233"/>
      <c r="M493" s="234"/>
      <c r="N493" s="235"/>
      <c r="O493" s="235"/>
      <c r="P493" s="235"/>
      <c r="Q493" s="235"/>
      <c r="R493" s="235"/>
      <c r="S493" s="235"/>
      <c r="T493" s="23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7" t="s">
        <v>157</v>
      </c>
      <c r="AU493" s="237" t="s">
        <v>156</v>
      </c>
      <c r="AV493" s="13" t="s">
        <v>80</v>
      </c>
      <c r="AW493" s="13" t="s">
        <v>30</v>
      </c>
      <c r="AX493" s="13" t="s">
        <v>14</v>
      </c>
      <c r="AY493" s="237" t="s">
        <v>147</v>
      </c>
    </row>
    <row r="494" s="14" customFormat="1">
      <c r="A494" s="14"/>
      <c r="B494" s="238"/>
      <c r="C494" s="239"/>
      <c r="D494" s="229" t="s">
        <v>157</v>
      </c>
      <c r="E494" s="240" t="s">
        <v>1</v>
      </c>
      <c r="F494" s="241" t="s">
        <v>499</v>
      </c>
      <c r="G494" s="239"/>
      <c r="H494" s="242">
        <v>6.7000000000000002</v>
      </c>
      <c r="I494" s="243"/>
      <c r="J494" s="239"/>
      <c r="K494" s="239"/>
      <c r="L494" s="244"/>
      <c r="M494" s="245"/>
      <c r="N494" s="246"/>
      <c r="O494" s="246"/>
      <c r="P494" s="246"/>
      <c r="Q494" s="246"/>
      <c r="R494" s="246"/>
      <c r="S494" s="246"/>
      <c r="T494" s="24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8" t="s">
        <v>157</v>
      </c>
      <c r="AU494" s="248" t="s">
        <v>156</v>
      </c>
      <c r="AV494" s="14" t="s">
        <v>156</v>
      </c>
      <c r="AW494" s="14" t="s">
        <v>30</v>
      </c>
      <c r="AX494" s="14" t="s">
        <v>14</v>
      </c>
      <c r="AY494" s="248" t="s">
        <v>147</v>
      </c>
    </row>
    <row r="495" s="15" customFormat="1">
      <c r="A495" s="15"/>
      <c r="B495" s="249"/>
      <c r="C495" s="250"/>
      <c r="D495" s="229" t="s">
        <v>157</v>
      </c>
      <c r="E495" s="251" t="s">
        <v>1</v>
      </c>
      <c r="F495" s="252" t="s">
        <v>160</v>
      </c>
      <c r="G495" s="250"/>
      <c r="H495" s="253">
        <v>18.18</v>
      </c>
      <c r="I495" s="254"/>
      <c r="J495" s="250"/>
      <c r="K495" s="250"/>
      <c r="L495" s="255"/>
      <c r="M495" s="256"/>
      <c r="N495" s="257"/>
      <c r="O495" s="257"/>
      <c r="P495" s="257"/>
      <c r="Q495" s="257"/>
      <c r="R495" s="257"/>
      <c r="S495" s="257"/>
      <c r="T495" s="258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9" t="s">
        <v>157</v>
      </c>
      <c r="AU495" s="259" t="s">
        <v>156</v>
      </c>
      <c r="AV495" s="15" t="s">
        <v>155</v>
      </c>
      <c r="AW495" s="15" t="s">
        <v>30</v>
      </c>
      <c r="AX495" s="15" t="s">
        <v>80</v>
      </c>
      <c r="AY495" s="259" t="s">
        <v>147</v>
      </c>
    </row>
    <row r="496" s="2" customFormat="1" ht="16.5" customHeight="1">
      <c r="A496" s="38"/>
      <c r="B496" s="39"/>
      <c r="C496" s="260" t="s">
        <v>320</v>
      </c>
      <c r="D496" s="260" t="s">
        <v>413</v>
      </c>
      <c r="E496" s="261" t="s">
        <v>500</v>
      </c>
      <c r="F496" s="262" t="s">
        <v>501</v>
      </c>
      <c r="G496" s="263" t="s">
        <v>217</v>
      </c>
      <c r="H496" s="264">
        <v>12.054</v>
      </c>
      <c r="I496" s="265"/>
      <c r="J496" s="266">
        <f>ROUND(I496*H496,2)</f>
        <v>0</v>
      </c>
      <c r="K496" s="262" t="s">
        <v>416</v>
      </c>
      <c r="L496" s="267"/>
      <c r="M496" s="268" t="s">
        <v>1</v>
      </c>
      <c r="N496" s="269" t="s">
        <v>39</v>
      </c>
      <c r="O496" s="91"/>
      <c r="P496" s="223">
        <f>O496*H496</f>
        <v>0</v>
      </c>
      <c r="Q496" s="223">
        <v>0</v>
      </c>
      <c r="R496" s="223">
        <f>Q496*H496</f>
        <v>0</v>
      </c>
      <c r="S496" s="223">
        <v>0</v>
      </c>
      <c r="T496" s="224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5" t="s">
        <v>173</v>
      </c>
      <c r="AT496" s="225" t="s">
        <v>413</v>
      </c>
      <c r="AU496" s="225" t="s">
        <v>156</v>
      </c>
      <c r="AY496" s="17" t="s">
        <v>147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7" t="s">
        <v>156</v>
      </c>
      <c r="BK496" s="226">
        <f>ROUND(I496*H496,2)</f>
        <v>0</v>
      </c>
      <c r="BL496" s="17" t="s">
        <v>155</v>
      </c>
      <c r="BM496" s="225" t="s">
        <v>502</v>
      </c>
    </row>
    <row r="497" s="14" customFormat="1">
      <c r="A497" s="14"/>
      <c r="B497" s="238"/>
      <c r="C497" s="239"/>
      <c r="D497" s="229" t="s">
        <v>157</v>
      </c>
      <c r="E497" s="240" t="s">
        <v>1</v>
      </c>
      <c r="F497" s="241" t="s">
        <v>481</v>
      </c>
      <c r="G497" s="239"/>
      <c r="H497" s="242">
        <v>12.054</v>
      </c>
      <c r="I497" s="243"/>
      <c r="J497" s="239"/>
      <c r="K497" s="239"/>
      <c r="L497" s="244"/>
      <c r="M497" s="245"/>
      <c r="N497" s="246"/>
      <c r="O497" s="246"/>
      <c r="P497" s="246"/>
      <c r="Q497" s="246"/>
      <c r="R497" s="246"/>
      <c r="S497" s="246"/>
      <c r="T497" s="24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8" t="s">
        <v>157</v>
      </c>
      <c r="AU497" s="248" t="s">
        <v>156</v>
      </c>
      <c r="AV497" s="14" t="s">
        <v>156</v>
      </c>
      <c r="AW497" s="14" t="s">
        <v>30</v>
      </c>
      <c r="AX497" s="14" t="s">
        <v>14</v>
      </c>
      <c r="AY497" s="248" t="s">
        <v>147</v>
      </c>
    </row>
    <row r="498" s="15" customFormat="1">
      <c r="A498" s="15"/>
      <c r="B498" s="249"/>
      <c r="C498" s="250"/>
      <c r="D498" s="229" t="s">
        <v>157</v>
      </c>
      <c r="E498" s="251" t="s">
        <v>1</v>
      </c>
      <c r="F498" s="252" t="s">
        <v>160</v>
      </c>
      <c r="G498" s="250"/>
      <c r="H498" s="253">
        <v>12.054</v>
      </c>
      <c r="I498" s="254"/>
      <c r="J498" s="250"/>
      <c r="K498" s="250"/>
      <c r="L498" s="255"/>
      <c r="M498" s="256"/>
      <c r="N498" s="257"/>
      <c r="O498" s="257"/>
      <c r="P498" s="257"/>
      <c r="Q498" s="257"/>
      <c r="R498" s="257"/>
      <c r="S498" s="257"/>
      <c r="T498" s="258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9" t="s">
        <v>157</v>
      </c>
      <c r="AU498" s="259" t="s">
        <v>156</v>
      </c>
      <c r="AV498" s="15" t="s">
        <v>155</v>
      </c>
      <c r="AW498" s="15" t="s">
        <v>30</v>
      </c>
      <c r="AX498" s="15" t="s">
        <v>80</v>
      </c>
      <c r="AY498" s="259" t="s">
        <v>147</v>
      </c>
    </row>
    <row r="499" s="2" customFormat="1" ht="16.5" customHeight="1">
      <c r="A499" s="38"/>
      <c r="B499" s="39"/>
      <c r="C499" s="260" t="s">
        <v>503</v>
      </c>
      <c r="D499" s="260" t="s">
        <v>413</v>
      </c>
      <c r="E499" s="261" t="s">
        <v>504</v>
      </c>
      <c r="F499" s="262" t="s">
        <v>505</v>
      </c>
      <c r="G499" s="263" t="s">
        <v>217</v>
      </c>
      <c r="H499" s="264">
        <v>7</v>
      </c>
      <c r="I499" s="265"/>
      <c r="J499" s="266">
        <f>ROUND(I499*H499,2)</f>
        <v>0</v>
      </c>
      <c r="K499" s="262" t="s">
        <v>416</v>
      </c>
      <c r="L499" s="267"/>
      <c r="M499" s="268" t="s">
        <v>1</v>
      </c>
      <c r="N499" s="269" t="s">
        <v>39</v>
      </c>
      <c r="O499" s="91"/>
      <c r="P499" s="223">
        <f>O499*H499</f>
        <v>0</v>
      </c>
      <c r="Q499" s="223">
        <v>0</v>
      </c>
      <c r="R499" s="223">
        <f>Q499*H499</f>
        <v>0</v>
      </c>
      <c r="S499" s="223">
        <v>0</v>
      </c>
      <c r="T499" s="22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5" t="s">
        <v>173</v>
      </c>
      <c r="AT499" s="225" t="s">
        <v>413</v>
      </c>
      <c r="AU499" s="225" t="s">
        <v>156</v>
      </c>
      <c r="AY499" s="17" t="s">
        <v>147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7" t="s">
        <v>156</v>
      </c>
      <c r="BK499" s="226">
        <f>ROUND(I499*H499,2)</f>
        <v>0</v>
      </c>
      <c r="BL499" s="17" t="s">
        <v>155</v>
      </c>
      <c r="BM499" s="225" t="s">
        <v>506</v>
      </c>
    </row>
    <row r="500" s="13" customFormat="1">
      <c r="A500" s="13"/>
      <c r="B500" s="227"/>
      <c r="C500" s="228"/>
      <c r="D500" s="229" t="s">
        <v>157</v>
      </c>
      <c r="E500" s="230" t="s">
        <v>1</v>
      </c>
      <c r="F500" s="231" t="s">
        <v>498</v>
      </c>
      <c r="G500" s="228"/>
      <c r="H500" s="230" t="s">
        <v>1</v>
      </c>
      <c r="I500" s="232"/>
      <c r="J500" s="228"/>
      <c r="K500" s="228"/>
      <c r="L500" s="233"/>
      <c r="M500" s="234"/>
      <c r="N500" s="235"/>
      <c r="O500" s="235"/>
      <c r="P500" s="235"/>
      <c r="Q500" s="235"/>
      <c r="R500" s="235"/>
      <c r="S500" s="235"/>
      <c r="T500" s="23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7" t="s">
        <v>157</v>
      </c>
      <c r="AU500" s="237" t="s">
        <v>156</v>
      </c>
      <c r="AV500" s="13" t="s">
        <v>80</v>
      </c>
      <c r="AW500" s="13" t="s">
        <v>30</v>
      </c>
      <c r="AX500" s="13" t="s">
        <v>14</v>
      </c>
      <c r="AY500" s="237" t="s">
        <v>147</v>
      </c>
    </row>
    <row r="501" s="14" customFormat="1">
      <c r="A501" s="14"/>
      <c r="B501" s="238"/>
      <c r="C501" s="239"/>
      <c r="D501" s="229" t="s">
        <v>157</v>
      </c>
      <c r="E501" s="240" t="s">
        <v>1</v>
      </c>
      <c r="F501" s="241" t="s">
        <v>186</v>
      </c>
      <c r="G501" s="239"/>
      <c r="H501" s="242">
        <v>7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8" t="s">
        <v>157</v>
      </c>
      <c r="AU501" s="248" t="s">
        <v>156</v>
      </c>
      <c r="AV501" s="14" t="s">
        <v>156</v>
      </c>
      <c r="AW501" s="14" t="s">
        <v>30</v>
      </c>
      <c r="AX501" s="14" t="s">
        <v>14</v>
      </c>
      <c r="AY501" s="248" t="s">
        <v>147</v>
      </c>
    </row>
    <row r="502" s="15" customFormat="1">
      <c r="A502" s="15"/>
      <c r="B502" s="249"/>
      <c r="C502" s="250"/>
      <c r="D502" s="229" t="s">
        <v>157</v>
      </c>
      <c r="E502" s="251" t="s">
        <v>1</v>
      </c>
      <c r="F502" s="252" t="s">
        <v>160</v>
      </c>
      <c r="G502" s="250"/>
      <c r="H502" s="253">
        <v>7</v>
      </c>
      <c r="I502" s="254"/>
      <c r="J502" s="250"/>
      <c r="K502" s="250"/>
      <c r="L502" s="255"/>
      <c r="M502" s="256"/>
      <c r="N502" s="257"/>
      <c r="O502" s="257"/>
      <c r="P502" s="257"/>
      <c r="Q502" s="257"/>
      <c r="R502" s="257"/>
      <c r="S502" s="257"/>
      <c r="T502" s="258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59" t="s">
        <v>157</v>
      </c>
      <c r="AU502" s="259" t="s">
        <v>156</v>
      </c>
      <c r="AV502" s="15" t="s">
        <v>155</v>
      </c>
      <c r="AW502" s="15" t="s">
        <v>30</v>
      </c>
      <c r="AX502" s="15" t="s">
        <v>80</v>
      </c>
      <c r="AY502" s="259" t="s">
        <v>147</v>
      </c>
    </row>
    <row r="503" s="2" customFormat="1" ht="16.5" customHeight="1">
      <c r="A503" s="38"/>
      <c r="B503" s="39"/>
      <c r="C503" s="214" t="s">
        <v>324</v>
      </c>
      <c r="D503" s="214" t="s">
        <v>150</v>
      </c>
      <c r="E503" s="215" t="s">
        <v>507</v>
      </c>
      <c r="F503" s="216" t="s">
        <v>508</v>
      </c>
      <c r="G503" s="217" t="s">
        <v>248</v>
      </c>
      <c r="H503" s="218">
        <v>1</v>
      </c>
      <c r="I503" s="219"/>
      <c r="J503" s="220">
        <f>ROUND(I503*H503,2)</f>
        <v>0</v>
      </c>
      <c r="K503" s="216" t="s">
        <v>154</v>
      </c>
      <c r="L503" s="44"/>
      <c r="M503" s="221" t="s">
        <v>1</v>
      </c>
      <c r="N503" s="222" t="s">
        <v>39</v>
      </c>
      <c r="O503" s="91"/>
      <c r="P503" s="223">
        <f>O503*H503</f>
        <v>0</v>
      </c>
      <c r="Q503" s="223">
        <v>0</v>
      </c>
      <c r="R503" s="223">
        <f>Q503*H503</f>
        <v>0</v>
      </c>
      <c r="S503" s="223">
        <v>0</v>
      </c>
      <c r="T503" s="224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5" t="s">
        <v>155</v>
      </c>
      <c r="AT503" s="225" t="s">
        <v>150</v>
      </c>
      <c r="AU503" s="225" t="s">
        <v>156</v>
      </c>
      <c r="AY503" s="17" t="s">
        <v>147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7" t="s">
        <v>156</v>
      </c>
      <c r="BK503" s="226">
        <f>ROUND(I503*H503,2)</f>
        <v>0</v>
      </c>
      <c r="BL503" s="17" t="s">
        <v>155</v>
      </c>
      <c r="BM503" s="225" t="s">
        <v>509</v>
      </c>
    </row>
    <row r="504" s="2" customFormat="1" ht="21.75" customHeight="1">
      <c r="A504" s="38"/>
      <c r="B504" s="39"/>
      <c r="C504" s="214" t="s">
        <v>510</v>
      </c>
      <c r="D504" s="214" t="s">
        <v>150</v>
      </c>
      <c r="E504" s="215" t="s">
        <v>511</v>
      </c>
      <c r="F504" s="216" t="s">
        <v>512</v>
      </c>
      <c r="G504" s="217" t="s">
        <v>168</v>
      </c>
      <c r="H504" s="218">
        <v>4.7999999999999998</v>
      </c>
      <c r="I504" s="219"/>
      <c r="J504" s="220">
        <f>ROUND(I504*H504,2)</f>
        <v>0</v>
      </c>
      <c r="K504" s="216" t="s">
        <v>154</v>
      </c>
      <c r="L504" s="44"/>
      <c r="M504" s="221" t="s">
        <v>1</v>
      </c>
      <c r="N504" s="222" t="s">
        <v>39</v>
      </c>
      <c r="O504" s="91"/>
      <c r="P504" s="223">
        <f>O504*H504</f>
        <v>0</v>
      </c>
      <c r="Q504" s="223">
        <v>0</v>
      </c>
      <c r="R504" s="223">
        <f>Q504*H504</f>
        <v>0</v>
      </c>
      <c r="S504" s="223">
        <v>0</v>
      </c>
      <c r="T504" s="224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5" t="s">
        <v>155</v>
      </c>
      <c r="AT504" s="225" t="s">
        <v>150</v>
      </c>
      <c r="AU504" s="225" t="s">
        <v>156</v>
      </c>
      <c r="AY504" s="17" t="s">
        <v>147</v>
      </c>
      <c r="BE504" s="226">
        <f>IF(N504="základní",J504,0)</f>
        <v>0</v>
      </c>
      <c r="BF504" s="226">
        <f>IF(N504="snížená",J504,0)</f>
        <v>0</v>
      </c>
      <c r="BG504" s="226">
        <f>IF(N504="zákl. přenesená",J504,0)</f>
        <v>0</v>
      </c>
      <c r="BH504" s="226">
        <f>IF(N504="sníž. přenesená",J504,0)</f>
        <v>0</v>
      </c>
      <c r="BI504" s="226">
        <f>IF(N504="nulová",J504,0)</f>
        <v>0</v>
      </c>
      <c r="BJ504" s="17" t="s">
        <v>156</v>
      </c>
      <c r="BK504" s="226">
        <f>ROUND(I504*H504,2)</f>
        <v>0</v>
      </c>
      <c r="BL504" s="17" t="s">
        <v>155</v>
      </c>
      <c r="BM504" s="225" t="s">
        <v>513</v>
      </c>
    </row>
    <row r="505" s="13" customFormat="1">
      <c r="A505" s="13"/>
      <c r="B505" s="227"/>
      <c r="C505" s="228"/>
      <c r="D505" s="229" t="s">
        <v>157</v>
      </c>
      <c r="E505" s="230" t="s">
        <v>1</v>
      </c>
      <c r="F505" s="231" t="s">
        <v>514</v>
      </c>
      <c r="G505" s="228"/>
      <c r="H505" s="230" t="s">
        <v>1</v>
      </c>
      <c r="I505" s="232"/>
      <c r="J505" s="228"/>
      <c r="K505" s="228"/>
      <c r="L505" s="233"/>
      <c r="M505" s="234"/>
      <c r="N505" s="235"/>
      <c r="O505" s="235"/>
      <c r="P505" s="235"/>
      <c r="Q505" s="235"/>
      <c r="R505" s="235"/>
      <c r="S505" s="235"/>
      <c r="T505" s="23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7" t="s">
        <v>157</v>
      </c>
      <c r="AU505" s="237" t="s">
        <v>156</v>
      </c>
      <c r="AV505" s="13" t="s">
        <v>80</v>
      </c>
      <c r="AW505" s="13" t="s">
        <v>30</v>
      </c>
      <c r="AX505" s="13" t="s">
        <v>14</v>
      </c>
      <c r="AY505" s="237" t="s">
        <v>147</v>
      </c>
    </row>
    <row r="506" s="14" customFormat="1">
      <c r="A506" s="14"/>
      <c r="B506" s="238"/>
      <c r="C506" s="239"/>
      <c r="D506" s="229" t="s">
        <v>157</v>
      </c>
      <c r="E506" s="240" t="s">
        <v>1</v>
      </c>
      <c r="F506" s="241" t="s">
        <v>515</v>
      </c>
      <c r="G506" s="239"/>
      <c r="H506" s="242">
        <v>4.7999999999999998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8" t="s">
        <v>157</v>
      </c>
      <c r="AU506" s="248" t="s">
        <v>156</v>
      </c>
      <c r="AV506" s="14" t="s">
        <v>156</v>
      </c>
      <c r="AW506" s="14" t="s">
        <v>30</v>
      </c>
      <c r="AX506" s="14" t="s">
        <v>14</v>
      </c>
      <c r="AY506" s="248" t="s">
        <v>147</v>
      </c>
    </row>
    <row r="507" s="15" customFormat="1">
      <c r="A507" s="15"/>
      <c r="B507" s="249"/>
      <c r="C507" s="250"/>
      <c r="D507" s="229" t="s">
        <v>157</v>
      </c>
      <c r="E507" s="251" t="s">
        <v>1</v>
      </c>
      <c r="F507" s="252" t="s">
        <v>160</v>
      </c>
      <c r="G507" s="250"/>
      <c r="H507" s="253">
        <v>4.7999999999999998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9" t="s">
        <v>157</v>
      </c>
      <c r="AU507" s="259" t="s">
        <v>156</v>
      </c>
      <c r="AV507" s="15" t="s">
        <v>155</v>
      </c>
      <c r="AW507" s="15" t="s">
        <v>30</v>
      </c>
      <c r="AX507" s="15" t="s">
        <v>80</v>
      </c>
      <c r="AY507" s="259" t="s">
        <v>147</v>
      </c>
    </row>
    <row r="508" s="2" customFormat="1" ht="33" customHeight="1">
      <c r="A508" s="38"/>
      <c r="B508" s="39"/>
      <c r="C508" s="214" t="s">
        <v>329</v>
      </c>
      <c r="D508" s="214" t="s">
        <v>150</v>
      </c>
      <c r="E508" s="215" t="s">
        <v>516</v>
      </c>
      <c r="F508" s="216" t="s">
        <v>517</v>
      </c>
      <c r="G508" s="217" t="s">
        <v>168</v>
      </c>
      <c r="H508" s="218">
        <v>9.5999999999999996</v>
      </c>
      <c r="I508" s="219"/>
      <c r="J508" s="220">
        <f>ROUND(I508*H508,2)</f>
        <v>0</v>
      </c>
      <c r="K508" s="216" t="s">
        <v>154</v>
      </c>
      <c r="L508" s="44"/>
      <c r="M508" s="221" t="s">
        <v>1</v>
      </c>
      <c r="N508" s="222" t="s">
        <v>39</v>
      </c>
      <c r="O508" s="91"/>
      <c r="P508" s="223">
        <f>O508*H508</f>
        <v>0</v>
      </c>
      <c r="Q508" s="223">
        <v>0</v>
      </c>
      <c r="R508" s="223">
        <f>Q508*H508</f>
        <v>0</v>
      </c>
      <c r="S508" s="223">
        <v>0</v>
      </c>
      <c r="T508" s="224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5" t="s">
        <v>155</v>
      </c>
      <c r="AT508" s="225" t="s">
        <v>150</v>
      </c>
      <c r="AU508" s="225" t="s">
        <v>156</v>
      </c>
      <c r="AY508" s="17" t="s">
        <v>147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7" t="s">
        <v>156</v>
      </c>
      <c r="BK508" s="226">
        <f>ROUND(I508*H508,2)</f>
        <v>0</v>
      </c>
      <c r="BL508" s="17" t="s">
        <v>155</v>
      </c>
      <c r="BM508" s="225" t="s">
        <v>518</v>
      </c>
    </row>
    <row r="509" s="13" customFormat="1">
      <c r="A509" s="13"/>
      <c r="B509" s="227"/>
      <c r="C509" s="228"/>
      <c r="D509" s="229" t="s">
        <v>157</v>
      </c>
      <c r="E509" s="230" t="s">
        <v>1</v>
      </c>
      <c r="F509" s="231" t="s">
        <v>514</v>
      </c>
      <c r="G509" s="228"/>
      <c r="H509" s="230" t="s">
        <v>1</v>
      </c>
      <c r="I509" s="232"/>
      <c r="J509" s="228"/>
      <c r="K509" s="228"/>
      <c r="L509" s="233"/>
      <c r="M509" s="234"/>
      <c r="N509" s="235"/>
      <c r="O509" s="235"/>
      <c r="P509" s="235"/>
      <c r="Q509" s="235"/>
      <c r="R509" s="235"/>
      <c r="S509" s="235"/>
      <c r="T509" s="23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7" t="s">
        <v>157</v>
      </c>
      <c r="AU509" s="237" t="s">
        <v>156</v>
      </c>
      <c r="AV509" s="13" t="s">
        <v>80</v>
      </c>
      <c r="AW509" s="13" t="s">
        <v>30</v>
      </c>
      <c r="AX509" s="13" t="s">
        <v>14</v>
      </c>
      <c r="AY509" s="237" t="s">
        <v>147</v>
      </c>
    </row>
    <row r="510" s="14" customFormat="1">
      <c r="A510" s="14"/>
      <c r="B510" s="238"/>
      <c r="C510" s="239"/>
      <c r="D510" s="229" t="s">
        <v>157</v>
      </c>
      <c r="E510" s="240" t="s">
        <v>1</v>
      </c>
      <c r="F510" s="241" t="s">
        <v>519</v>
      </c>
      <c r="G510" s="239"/>
      <c r="H510" s="242">
        <v>9.5999999999999996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8" t="s">
        <v>157</v>
      </c>
      <c r="AU510" s="248" t="s">
        <v>156</v>
      </c>
      <c r="AV510" s="14" t="s">
        <v>156</v>
      </c>
      <c r="AW510" s="14" t="s">
        <v>30</v>
      </c>
      <c r="AX510" s="14" t="s">
        <v>14</v>
      </c>
      <c r="AY510" s="248" t="s">
        <v>147</v>
      </c>
    </row>
    <row r="511" s="15" customFormat="1">
      <c r="A511" s="15"/>
      <c r="B511" s="249"/>
      <c r="C511" s="250"/>
      <c r="D511" s="229" t="s">
        <v>157</v>
      </c>
      <c r="E511" s="251" t="s">
        <v>1</v>
      </c>
      <c r="F511" s="252" t="s">
        <v>160</v>
      </c>
      <c r="G511" s="250"/>
      <c r="H511" s="253">
        <v>9.5999999999999996</v>
      </c>
      <c r="I511" s="254"/>
      <c r="J511" s="250"/>
      <c r="K511" s="250"/>
      <c r="L511" s="255"/>
      <c r="M511" s="256"/>
      <c r="N511" s="257"/>
      <c r="O511" s="257"/>
      <c r="P511" s="257"/>
      <c r="Q511" s="257"/>
      <c r="R511" s="257"/>
      <c r="S511" s="257"/>
      <c r="T511" s="258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9" t="s">
        <v>157</v>
      </c>
      <c r="AU511" s="259" t="s">
        <v>156</v>
      </c>
      <c r="AV511" s="15" t="s">
        <v>155</v>
      </c>
      <c r="AW511" s="15" t="s">
        <v>30</v>
      </c>
      <c r="AX511" s="15" t="s">
        <v>80</v>
      </c>
      <c r="AY511" s="259" t="s">
        <v>147</v>
      </c>
    </row>
    <row r="512" s="2" customFormat="1" ht="24.15" customHeight="1">
      <c r="A512" s="38"/>
      <c r="B512" s="39"/>
      <c r="C512" s="214" t="s">
        <v>520</v>
      </c>
      <c r="D512" s="214" t="s">
        <v>150</v>
      </c>
      <c r="E512" s="215" t="s">
        <v>521</v>
      </c>
      <c r="F512" s="216" t="s">
        <v>522</v>
      </c>
      <c r="G512" s="217" t="s">
        <v>168</v>
      </c>
      <c r="H512" s="218">
        <v>0.41999999999999998</v>
      </c>
      <c r="I512" s="219"/>
      <c r="J512" s="220">
        <f>ROUND(I512*H512,2)</f>
        <v>0</v>
      </c>
      <c r="K512" s="216" t="s">
        <v>154</v>
      </c>
      <c r="L512" s="44"/>
      <c r="M512" s="221" t="s">
        <v>1</v>
      </c>
      <c r="N512" s="222" t="s">
        <v>39</v>
      </c>
      <c r="O512" s="91"/>
      <c r="P512" s="223">
        <f>O512*H512</f>
        <v>0</v>
      </c>
      <c r="Q512" s="223">
        <v>0</v>
      </c>
      <c r="R512" s="223">
        <f>Q512*H512</f>
        <v>0</v>
      </c>
      <c r="S512" s="223">
        <v>0</v>
      </c>
      <c r="T512" s="22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5" t="s">
        <v>155</v>
      </c>
      <c r="AT512" s="225" t="s">
        <v>150</v>
      </c>
      <c r="AU512" s="225" t="s">
        <v>156</v>
      </c>
      <c r="AY512" s="17" t="s">
        <v>147</v>
      </c>
      <c r="BE512" s="226">
        <f>IF(N512="základní",J512,0)</f>
        <v>0</v>
      </c>
      <c r="BF512" s="226">
        <f>IF(N512="snížená",J512,0)</f>
        <v>0</v>
      </c>
      <c r="BG512" s="226">
        <f>IF(N512="zákl. přenesená",J512,0)</f>
        <v>0</v>
      </c>
      <c r="BH512" s="226">
        <f>IF(N512="sníž. přenesená",J512,0)</f>
        <v>0</v>
      </c>
      <c r="BI512" s="226">
        <f>IF(N512="nulová",J512,0)</f>
        <v>0</v>
      </c>
      <c r="BJ512" s="17" t="s">
        <v>156</v>
      </c>
      <c r="BK512" s="226">
        <f>ROUND(I512*H512,2)</f>
        <v>0</v>
      </c>
      <c r="BL512" s="17" t="s">
        <v>155</v>
      </c>
      <c r="BM512" s="225" t="s">
        <v>523</v>
      </c>
    </row>
    <row r="513" s="13" customFormat="1">
      <c r="A513" s="13"/>
      <c r="B513" s="227"/>
      <c r="C513" s="228"/>
      <c r="D513" s="229" t="s">
        <v>157</v>
      </c>
      <c r="E513" s="230" t="s">
        <v>1</v>
      </c>
      <c r="F513" s="231" t="s">
        <v>443</v>
      </c>
      <c r="G513" s="228"/>
      <c r="H513" s="230" t="s">
        <v>1</v>
      </c>
      <c r="I513" s="232"/>
      <c r="J513" s="228"/>
      <c r="K513" s="228"/>
      <c r="L513" s="233"/>
      <c r="M513" s="234"/>
      <c r="N513" s="235"/>
      <c r="O513" s="235"/>
      <c r="P513" s="235"/>
      <c r="Q513" s="235"/>
      <c r="R513" s="235"/>
      <c r="S513" s="235"/>
      <c r="T513" s="23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7" t="s">
        <v>157</v>
      </c>
      <c r="AU513" s="237" t="s">
        <v>156</v>
      </c>
      <c r="AV513" s="13" t="s">
        <v>80</v>
      </c>
      <c r="AW513" s="13" t="s">
        <v>30</v>
      </c>
      <c r="AX513" s="13" t="s">
        <v>14</v>
      </c>
      <c r="AY513" s="237" t="s">
        <v>147</v>
      </c>
    </row>
    <row r="514" s="14" customFormat="1">
      <c r="A514" s="14"/>
      <c r="B514" s="238"/>
      <c r="C514" s="239"/>
      <c r="D514" s="229" t="s">
        <v>157</v>
      </c>
      <c r="E514" s="240" t="s">
        <v>1</v>
      </c>
      <c r="F514" s="241" t="s">
        <v>444</v>
      </c>
      <c r="G514" s="239"/>
      <c r="H514" s="242">
        <v>0.41999999999999998</v>
      </c>
      <c r="I514" s="243"/>
      <c r="J514" s="239"/>
      <c r="K514" s="239"/>
      <c r="L514" s="244"/>
      <c r="M514" s="245"/>
      <c r="N514" s="246"/>
      <c r="O514" s="246"/>
      <c r="P514" s="246"/>
      <c r="Q514" s="246"/>
      <c r="R514" s="246"/>
      <c r="S514" s="246"/>
      <c r="T514" s="24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8" t="s">
        <v>157</v>
      </c>
      <c r="AU514" s="248" t="s">
        <v>156</v>
      </c>
      <c r="AV514" s="14" t="s">
        <v>156</v>
      </c>
      <c r="AW514" s="14" t="s">
        <v>30</v>
      </c>
      <c r="AX514" s="14" t="s">
        <v>14</v>
      </c>
      <c r="AY514" s="248" t="s">
        <v>147</v>
      </c>
    </row>
    <row r="515" s="15" customFormat="1">
      <c r="A515" s="15"/>
      <c r="B515" s="249"/>
      <c r="C515" s="250"/>
      <c r="D515" s="229" t="s">
        <v>157</v>
      </c>
      <c r="E515" s="251" t="s">
        <v>1</v>
      </c>
      <c r="F515" s="252" t="s">
        <v>160</v>
      </c>
      <c r="G515" s="250"/>
      <c r="H515" s="253">
        <v>0.41999999999999998</v>
      </c>
      <c r="I515" s="254"/>
      <c r="J515" s="250"/>
      <c r="K515" s="250"/>
      <c r="L515" s="255"/>
      <c r="M515" s="256"/>
      <c r="N515" s="257"/>
      <c r="O515" s="257"/>
      <c r="P515" s="257"/>
      <c r="Q515" s="257"/>
      <c r="R515" s="257"/>
      <c r="S515" s="257"/>
      <c r="T515" s="258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9" t="s">
        <v>157</v>
      </c>
      <c r="AU515" s="259" t="s">
        <v>156</v>
      </c>
      <c r="AV515" s="15" t="s">
        <v>155</v>
      </c>
      <c r="AW515" s="15" t="s">
        <v>30</v>
      </c>
      <c r="AX515" s="15" t="s">
        <v>80</v>
      </c>
      <c r="AY515" s="259" t="s">
        <v>147</v>
      </c>
    </row>
    <row r="516" s="2" customFormat="1" ht="33" customHeight="1">
      <c r="A516" s="38"/>
      <c r="B516" s="39"/>
      <c r="C516" s="214" t="s">
        <v>334</v>
      </c>
      <c r="D516" s="214" t="s">
        <v>150</v>
      </c>
      <c r="E516" s="215" t="s">
        <v>524</v>
      </c>
      <c r="F516" s="216" t="s">
        <v>525</v>
      </c>
      <c r="G516" s="217" t="s">
        <v>168</v>
      </c>
      <c r="H516" s="218">
        <v>2.1000000000000001</v>
      </c>
      <c r="I516" s="219"/>
      <c r="J516" s="220">
        <f>ROUND(I516*H516,2)</f>
        <v>0</v>
      </c>
      <c r="K516" s="216" t="s">
        <v>154</v>
      </c>
      <c r="L516" s="44"/>
      <c r="M516" s="221" t="s">
        <v>1</v>
      </c>
      <c r="N516" s="222" t="s">
        <v>39</v>
      </c>
      <c r="O516" s="91"/>
      <c r="P516" s="223">
        <f>O516*H516</f>
        <v>0</v>
      </c>
      <c r="Q516" s="223">
        <v>0</v>
      </c>
      <c r="R516" s="223">
        <f>Q516*H516</f>
        <v>0</v>
      </c>
      <c r="S516" s="223">
        <v>0</v>
      </c>
      <c r="T516" s="224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5" t="s">
        <v>155</v>
      </c>
      <c r="AT516" s="225" t="s">
        <v>150</v>
      </c>
      <c r="AU516" s="225" t="s">
        <v>156</v>
      </c>
      <c r="AY516" s="17" t="s">
        <v>147</v>
      </c>
      <c r="BE516" s="226">
        <f>IF(N516="základní",J516,0)</f>
        <v>0</v>
      </c>
      <c r="BF516" s="226">
        <f>IF(N516="snížená",J516,0)</f>
        <v>0</v>
      </c>
      <c r="BG516" s="226">
        <f>IF(N516="zákl. přenesená",J516,0)</f>
        <v>0</v>
      </c>
      <c r="BH516" s="226">
        <f>IF(N516="sníž. přenesená",J516,0)</f>
        <v>0</v>
      </c>
      <c r="BI516" s="226">
        <f>IF(N516="nulová",J516,0)</f>
        <v>0</v>
      </c>
      <c r="BJ516" s="17" t="s">
        <v>156</v>
      </c>
      <c r="BK516" s="226">
        <f>ROUND(I516*H516,2)</f>
        <v>0</v>
      </c>
      <c r="BL516" s="17" t="s">
        <v>155</v>
      </c>
      <c r="BM516" s="225" t="s">
        <v>526</v>
      </c>
    </row>
    <row r="517" s="13" customFormat="1">
      <c r="A517" s="13"/>
      <c r="B517" s="227"/>
      <c r="C517" s="228"/>
      <c r="D517" s="229" t="s">
        <v>157</v>
      </c>
      <c r="E517" s="230" t="s">
        <v>1</v>
      </c>
      <c r="F517" s="231" t="s">
        <v>443</v>
      </c>
      <c r="G517" s="228"/>
      <c r="H517" s="230" t="s">
        <v>1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157</v>
      </c>
      <c r="AU517" s="237" t="s">
        <v>156</v>
      </c>
      <c r="AV517" s="13" t="s">
        <v>80</v>
      </c>
      <c r="AW517" s="13" t="s">
        <v>30</v>
      </c>
      <c r="AX517" s="13" t="s">
        <v>14</v>
      </c>
      <c r="AY517" s="237" t="s">
        <v>147</v>
      </c>
    </row>
    <row r="518" s="14" customFormat="1">
      <c r="A518" s="14"/>
      <c r="B518" s="238"/>
      <c r="C518" s="239"/>
      <c r="D518" s="229" t="s">
        <v>157</v>
      </c>
      <c r="E518" s="240" t="s">
        <v>1</v>
      </c>
      <c r="F518" s="241" t="s">
        <v>527</v>
      </c>
      <c r="G518" s="239"/>
      <c r="H518" s="242">
        <v>2.1000000000000001</v>
      </c>
      <c r="I518" s="243"/>
      <c r="J518" s="239"/>
      <c r="K518" s="239"/>
      <c r="L518" s="244"/>
      <c r="M518" s="245"/>
      <c r="N518" s="246"/>
      <c r="O518" s="246"/>
      <c r="P518" s="246"/>
      <c r="Q518" s="246"/>
      <c r="R518" s="246"/>
      <c r="S518" s="246"/>
      <c r="T518" s="24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8" t="s">
        <v>157</v>
      </c>
      <c r="AU518" s="248" t="s">
        <v>156</v>
      </c>
      <c r="AV518" s="14" t="s">
        <v>156</v>
      </c>
      <c r="AW518" s="14" t="s">
        <v>30</v>
      </c>
      <c r="AX518" s="14" t="s">
        <v>14</v>
      </c>
      <c r="AY518" s="248" t="s">
        <v>147</v>
      </c>
    </row>
    <row r="519" s="15" customFormat="1">
      <c r="A519" s="15"/>
      <c r="B519" s="249"/>
      <c r="C519" s="250"/>
      <c r="D519" s="229" t="s">
        <v>157</v>
      </c>
      <c r="E519" s="251" t="s">
        <v>1</v>
      </c>
      <c r="F519" s="252" t="s">
        <v>160</v>
      </c>
      <c r="G519" s="250"/>
      <c r="H519" s="253">
        <v>2.1000000000000001</v>
      </c>
      <c r="I519" s="254"/>
      <c r="J519" s="250"/>
      <c r="K519" s="250"/>
      <c r="L519" s="255"/>
      <c r="M519" s="256"/>
      <c r="N519" s="257"/>
      <c r="O519" s="257"/>
      <c r="P519" s="257"/>
      <c r="Q519" s="257"/>
      <c r="R519" s="257"/>
      <c r="S519" s="257"/>
      <c r="T519" s="258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9" t="s">
        <v>157</v>
      </c>
      <c r="AU519" s="259" t="s">
        <v>156</v>
      </c>
      <c r="AV519" s="15" t="s">
        <v>155</v>
      </c>
      <c r="AW519" s="15" t="s">
        <v>30</v>
      </c>
      <c r="AX519" s="15" t="s">
        <v>80</v>
      </c>
      <c r="AY519" s="259" t="s">
        <v>147</v>
      </c>
    </row>
    <row r="520" s="12" customFormat="1" ht="22.8" customHeight="1">
      <c r="A520" s="12"/>
      <c r="B520" s="198"/>
      <c r="C520" s="199"/>
      <c r="D520" s="200" t="s">
        <v>72</v>
      </c>
      <c r="E520" s="212" t="s">
        <v>528</v>
      </c>
      <c r="F520" s="212" t="s">
        <v>529</v>
      </c>
      <c r="G520" s="199"/>
      <c r="H520" s="199"/>
      <c r="I520" s="202"/>
      <c r="J520" s="213">
        <f>BK520</f>
        <v>0</v>
      </c>
      <c r="K520" s="199"/>
      <c r="L520" s="204"/>
      <c r="M520" s="205"/>
      <c r="N520" s="206"/>
      <c r="O520" s="206"/>
      <c r="P520" s="207">
        <f>SUM(P521:P540)</f>
        <v>0</v>
      </c>
      <c r="Q520" s="206"/>
      <c r="R520" s="207">
        <f>SUM(R521:R540)</f>
        <v>0</v>
      </c>
      <c r="S520" s="206"/>
      <c r="T520" s="208">
        <f>SUM(T521:T540)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09" t="s">
        <v>80</v>
      </c>
      <c r="AT520" s="210" t="s">
        <v>72</v>
      </c>
      <c r="AU520" s="210" t="s">
        <v>80</v>
      </c>
      <c r="AY520" s="209" t="s">
        <v>147</v>
      </c>
      <c r="BK520" s="211">
        <f>SUM(BK521:BK540)</f>
        <v>0</v>
      </c>
    </row>
    <row r="521" s="2" customFormat="1" ht="21.75" customHeight="1">
      <c r="A521" s="38"/>
      <c r="B521" s="39"/>
      <c r="C521" s="214" t="s">
        <v>530</v>
      </c>
      <c r="D521" s="214" t="s">
        <v>150</v>
      </c>
      <c r="E521" s="215" t="s">
        <v>531</v>
      </c>
      <c r="F521" s="216" t="s">
        <v>532</v>
      </c>
      <c r="G521" s="217" t="s">
        <v>153</v>
      </c>
      <c r="H521" s="218">
        <v>0.39800000000000002</v>
      </c>
      <c r="I521" s="219"/>
      <c r="J521" s="220">
        <f>ROUND(I521*H521,2)</f>
        <v>0</v>
      </c>
      <c r="K521" s="216" t="s">
        <v>154</v>
      </c>
      <c r="L521" s="44"/>
      <c r="M521" s="221" t="s">
        <v>1</v>
      </c>
      <c r="N521" s="222" t="s">
        <v>39</v>
      </c>
      <c r="O521" s="91"/>
      <c r="P521" s="223">
        <f>O521*H521</f>
        <v>0</v>
      </c>
      <c r="Q521" s="223">
        <v>0</v>
      </c>
      <c r="R521" s="223">
        <f>Q521*H521</f>
        <v>0</v>
      </c>
      <c r="S521" s="223">
        <v>0</v>
      </c>
      <c r="T521" s="224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5" t="s">
        <v>155</v>
      </c>
      <c r="AT521" s="225" t="s">
        <v>150</v>
      </c>
      <c r="AU521" s="225" t="s">
        <v>156</v>
      </c>
      <c r="AY521" s="17" t="s">
        <v>147</v>
      </c>
      <c r="BE521" s="226">
        <f>IF(N521="základní",J521,0)</f>
        <v>0</v>
      </c>
      <c r="BF521" s="226">
        <f>IF(N521="snížená",J521,0)</f>
        <v>0</v>
      </c>
      <c r="BG521" s="226">
        <f>IF(N521="zákl. přenesená",J521,0)</f>
        <v>0</v>
      </c>
      <c r="BH521" s="226">
        <f>IF(N521="sníž. přenesená",J521,0)</f>
        <v>0</v>
      </c>
      <c r="BI521" s="226">
        <f>IF(N521="nulová",J521,0)</f>
        <v>0</v>
      </c>
      <c r="BJ521" s="17" t="s">
        <v>156</v>
      </c>
      <c r="BK521" s="226">
        <f>ROUND(I521*H521,2)</f>
        <v>0</v>
      </c>
      <c r="BL521" s="17" t="s">
        <v>155</v>
      </c>
      <c r="BM521" s="225" t="s">
        <v>533</v>
      </c>
    </row>
    <row r="522" s="13" customFormat="1">
      <c r="A522" s="13"/>
      <c r="B522" s="227"/>
      <c r="C522" s="228"/>
      <c r="D522" s="229" t="s">
        <v>157</v>
      </c>
      <c r="E522" s="230" t="s">
        <v>1</v>
      </c>
      <c r="F522" s="231" t="s">
        <v>379</v>
      </c>
      <c r="G522" s="228"/>
      <c r="H522" s="230" t="s">
        <v>1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157</v>
      </c>
      <c r="AU522" s="237" t="s">
        <v>156</v>
      </c>
      <c r="AV522" s="13" t="s">
        <v>80</v>
      </c>
      <c r="AW522" s="13" t="s">
        <v>30</v>
      </c>
      <c r="AX522" s="13" t="s">
        <v>14</v>
      </c>
      <c r="AY522" s="237" t="s">
        <v>147</v>
      </c>
    </row>
    <row r="523" s="14" customFormat="1">
      <c r="A523" s="14"/>
      <c r="B523" s="238"/>
      <c r="C523" s="239"/>
      <c r="D523" s="229" t="s">
        <v>157</v>
      </c>
      <c r="E523" s="240" t="s">
        <v>1</v>
      </c>
      <c r="F523" s="241" t="s">
        <v>387</v>
      </c>
      <c r="G523" s="239"/>
      <c r="H523" s="242">
        <v>0.39800000000000002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8" t="s">
        <v>157</v>
      </c>
      <c r="AU523" s="248" t="s">
        <v>156</v>
      </c>
      <c r="AV523" s="14" t="s">
        <v>156</v>
      </c>
      <c r="AW523" s="14" t="s">
        <v>30</v>
      </c>
      <c r="AX523" s="14" t="s">
        <v>14</v>
      </c>
      <c r="AY523" s="248" t="s">
        <v>147</v>
      </c>
    </row>
    <row r="524" s="15" customFormat="1">
      <c r="A524" s="15"/>
      <c r="B524" s="249"/>
      <c r="C524" s="250"/>
      <c r="D524" s="229" t="s">
        <v>157</v>
      </c>
      <c r="E524" s="251" t="s">
        <v>1</v>
      </c>
      <c r="F524" s="252" t="s">
        <v>160</v>
      </c>
      <c r="G524" s="250"/>
      <c r="H524" s="253">
        <v>0.39800000000000002</v>
      </c>
      <c r="I524" s="254"/>
      <c r="J524" s="250"/>
      <c r="K524" s="250"/>
      <c r="L524" s="255"/>
      <c r="M524" s="256"/>
      <c r="N524" s="257"/>
      <c r="O524" s="257"/>
      <c r="P524" s="257"/>
      <c r="Q524" s="257"/>
      <c r="R524" s="257"/>
      <c r="S524" s="257"/>
      <c r="T524" s="258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9" t="s">
        <v>157</v>
      </c>
      <c r="AU524" s="259" t="s">
        <v>156</v>
      </c>
      <c r="AV524" s="15" t="s">
        <v>155</v>
      </c>
      <c r="AW524" s="15" t="s">
        <v>30</v>
      </c>
      <c r="AX524" s="15" t="s">
        <v>80</v>
      </c>
      <c r="AY524" s="259" t="s">
        <v>147</v>
      </c>
    </row>
    <row r="525" s="2" customFormat="1" ht="21.75" customHeight="1">
      <c r="A525" s="38"/>
      <c r="B525" s="39"/>
      <c r="C525" s="214" t="s">
        <v>343</v>
      </c>
      <c r="D525" s="214" t="s">
        <v>150</v>
      </c>
      <c r="E525" s="215" t="s">
        <v>534</v>
      </c>
      <c r="F525" s="216" t="s">
        <v>535</v>
      </c>
      <c r="G525" s="217" t="s">
        <v>153</v>
      </c>
      <c r="H525" s="218">
        <v>0.39800000000000002</v>
      </c>
      <c r="I525" s="219"/>
      <c r="J525" s="220">
        <f>ROUND(I525*H525,2)</f>
        <v>0</v>
      </c>
      <c r="K525" s="216" t="s">
        <v>154</v>
      </c>
      <c r="L525" s="44"/>
      <c r="M525" s="221" t="s">
        <v>1</v>
      </c>
      <c r="N525" s="222" t="s">
        <v>39</v>
      </c>
      <c r="O525" s="91"/>
      <c r="P525" s="223">
        <f>O525*H525</f>
        <v>0</v>
      </c>
      <c r="Q525" s="223">
        <v>0</v>
      </c>
      <c r="R525" s="223">
        <f>Q525*H525</f>
        <v>0</v>
      </c>
      <c r="S525" s="223">
        <v>0</v>
      </c>
      <c r="T525" s="224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5" t="s">
        <v>155</v>
      </c>
      <c r="AT525" s="225" t="s">
        <v>150</v>
      </c>
      <c r="AU525" s="225" t="s">
        <v>156</v>
      </c>
      <c r="AY525" s="17" t="s">
        <v>147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7" t="s">
        <v>156</v>
      </c>
      <c r="BK525" s="226">
        <f>ROUND(I525*H525,2)</f>
        <v>0</v>
      </c>
      <c r="BL525" s="17" t="s">
        <v>155</v>
      </c>
      <c r="BM525" s="225" t="s">
        <v>536</v>
      </c>
    </row>
    <row r="526" s="2" customFormat="1" ht="24.15" customHeight="1">
      <c r="A526" s="38"/>
      <c r="B526" s="39"/>
      <c r="C526" s="214" t="s">
        <v>537</v>
      </c>
      <c r="D526" s="214" t="s">
        <v>150</v>
      </c>
      <c r="E526" s="215" t="s">
        <v>538</v>
      </c>
      <c r="F526" s="216" t="s">
        <v>539</v>
      </c>
      <c r="G526" s="217" t="s">
        <v>153</v>
      </c>
      <c r="H526" s="218">
        <v>0.39800000000000002</v>
      </c>
      <c r="I526" s="219"/>
      <c r="J526" s="220">
        <f>ROUND(I526*H526,2)</f>
        <v>0</v>
      </c>
      <c r="K526" s="216" t="s">
        <v>154</v>
      </c>
      <c r="L526" s="44"/>
      <c r="M526" s="221" t="s">
        <v>1</v>
      </c>
      <c r="N526" s="222" t="s">
        <v>39</v>
      </c>
      <c r="O526" s="91"/>
      <c r="P526" s="223">
        <f>O526*H526</f>
        <v>0</v>
      </c>
      <c r="Q526" s="223">
        <v>0</v>
      </c>
      <c r="R526" s="223">
        <f>Q526*H526</f>
        <v>0</v>
      </c>
      <c r="S526" s="223">
        <v>0</v>
      </c>
      <c r="T526" s="224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5" t="s">
        <v>155</v>
      </c>
      <c r="AT526" s="225" t="s">
        <v>150</v>
      </c>
      <c r="AU526" s="225" t="s">
        <v>156</v>
      </c>
      <c r="AY526" s="17" t="s">
        <v>147</v>
      </c>
      <c r="BE526" s="226">
        <f>IF(N526="základní",J526,0)</f>
        <v>0</v>
      </c>
      <c r="BF526" s="226">
        <f>IF(N526="snížená",J526,0)</f>
        <v>0</v>
      </c>
      <c r="BG526" s="226">
        <f>IF(N526="zákl. přenesená",J526,0)</f>
        <v>0</v>
      </c>
      <c r="BH526" s="226">
        <f>IF(N526="sníž. přenesená",J526,0)</f>
        <v>0</v>
      </c>
      <c r="BI526" s="226">
        <f>IF(N526="nulová",J526,0)</f>
        <v>0</v>
      </c>
      <c r="BJ526" s="17" t="s">
        <v>156</v>
      </c>
      <c r="BK526" s="226">
        <f>ROUND(I526*H526,2)</f>
        <v>0</v>
      </c>
      <c r="BL526" s="17" t="s">
        <v>155</v>
      </c>
      <c r="BM526" s="225" t="s">
        <v>540</v>
      </c>
    </row>
    <row r="527" s="2" customFormat="1" ht="21.75" customHeight="1">
      <c r="A527" s="38"/>
      <c r="B527" s="39"/>
      <c r="C527" s="214" t="s">
        <v>351</v>
      </c>
      <c r="D527" s="214" t="s">
        <v>150</v>
      </c>
      <c r="E527" s="215" t="s">
        <v>541</v>
      </c>
      <c r="F527" s="216" t="s">
        <v>542</v>
      </c>
      <c r="G527" s="217" t="s">
        <v>153</v>
      </c>
      <c r="H527" s="218">
        <v>0.39800000000000002</v>
      </c>
      <c r="I527" s="219"/>
      <c r="J527" s="220">
        <f>ROUND(I527*H527,2)</f>
        <v>0</v>
      </c>
      <c r="K527" s="216" t="s">
        <v>154</v>
      </c>
      <c r="L527" s="44"/>
      <c r="M527" s="221" t="s">
        <v>1</v>
      </c>
      <c r="N527" s="222" t="s">
        <v>39</v>
      </c>
      <c r="O527" s="91"/>
      <c r="P527" s="223">
        <f>O527*H527</f>
        <v>0</v>
      </c>
      <c r="Q527" s="223">
        <v>0</v>
      </c>
      <c r="R527" s="223">
        <f>Q527*H527</f>
        <v>0</v>
      </c>
      <c r="S527" s="223">
        <v>0</v>
      </c>
      <c r="T527" s="224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5" t="s">
        <v>155</v>
      </c>
      <c r="AT527" s="225" t="s">
        <v>150</v>
      </c>
      <c r="AU527" s="225" t="s">
        <v>156</v>
      </c>
      <c r="AY527" s="17" t="s">
        <v>147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7" t="s">
        <v>156</v>
      </c>
      <c r="BK527" s="226">
        <f>ROUND(I527*H527,2)</f>
        <v>0</v>
      </c>
      <c r="BL527" s="17" t="s">
        <v>155</v>
      </c>
      <c r="BM527" s="225" t="s">
        <v>543</v>
      </c>
    </row>
    <row r="528" s="2" customFormat="1" ht="16.5" customHeight="1">
      <c r="A528" s="38"/>
      <c r="B528" s="39"/>
      <c r="C528" s="214" t="s">
        <v>544</v>
      </c>
      <c r="D528" s="214" t="s">
        <v>150</v>
      </c>
      <c r="E528" s="215" t="s">
        <v>545</v>
      </c>
      <c r="F528" s="216" t="s">
        <v>546</v>
      </c>
      <c r="G528" s="217" t="s">
        <v>267</v>
      </c>
      <c r="H528" s="218">
        <v>0.0060000000000000001</v>
      </c>
      <c r="I528" s="219"/>
      <c r="J528" s="220">
        <f>ROUND(I528*H528,2)</f>
        <v>0</v>
      </c>
      <c r="K528" s="216" t="s">
        <v>154</v>
      </c>
      <c r="L528" s="44"/>
      <c r="M528" s="221" t="s">
        <v>1</v>
      </c>
      <c r="N528" s="222" t="s">
        <v>39</v>
      </c>
      <c r="O528" s="91"/>
      <c r="P528" s="223">
        <f>O528*H528</f>
        <v>0</v>
      </c>
      <c r="Q528" s="223">
        <v>0</v>
      </c>
      <c r="R528" s="223">
        <f>Q528*H528</f>
        <v>0</v>
      </c>
      <c r="S528" s="223">
        <v>0</v>
      </c>
      <c r="T528" s="224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5" t="s">
        <v>155</v>
      </c>
      <c r="AT528" s="225" t="s">
        <v>150</v>
      </c>
      <c r="AU528" s="225" t="s">
        <v>156</v>
      </c>
      <c r="AY528" s="17" t="s">
        <v>147</v>
      </c>
      <c r="BE528" s="226">
        <f>IF(N528="základní",J528,0)</f>
        <v>0</v>
      </c>
      <c r="BF528" s="226">
        <f>IF(N528="snížená",J528,0)</f>
        <v>0</v>
      </c>
      <c r="BG528" s="226">
        <f>IF(N528="zákl. přenesená",J528,0)</f>
        <v>0</v>
      </c>
      <c r="BH528" s="226">
        <f>IF(N528="sníž. přenesená",J528,0)</f>
        <v>0</v>
      </c>
      <c r="BI528" s="226">
        <f>IF(N528="nulová",J528,0)</f>
        <v>0</v>
      </c>
      <c r="BJ528" s="17" t="s">
        <v>156</v>
      </c>
      <c r="BK528" s="226">
        <f>ROUND(I528*H528,2)</f>
        <v>0</v>
      </c>
      <c r="BL528" s="17" t="s">
        <v>155</v>
      </c>
      <c r="BM528" s="225" t="s">
        <v>547</v>
      </c>
    </row>
    <row r="529" s="13" customFormat="1">
      <c r="A529" s="13"/>
      <c r="B529" s="227"/>
      <c r="C529" s="228"/>
      <c r="D529" s="229" t="s">
        <v>157</v>
      </c>
      <c r="E529" s="230" t="s">
        <v>1</v>
      </c>
      <c r="F529" s="231" t="s">
        <v>379</v>
      </c>
      <c r="G529" s="228"/>
      <c r="H529" s="230" t="s">
        <v>1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157</v>
      </c>
      <c r="AU529" s="237" t="s">
        <v>156</v>
      </c>
      <c r="AV529" s="13" t="s">
        <v>80</v>
      </c>
      <c r="AW529" s="13" t="s">
        <v>30</v>
      </c>
      <c r="AX529" s="13" t="s">
        <v>14</v>
      </c>
      <c r="AY529" s="237" t="s">
        <v>147</v>
      </c>
    </row>
    <row r="530" s="14" customFormat="1">
      <c r="A530" s="14"/>
      <c r="B530" s="238"/>
      <c r="C530" s="239"/>
      <c r="D530" s="229" t="s">
        <v>157</v>
      </c>
      <c r="E530" s="240" t="s">
        <v>1</v>
      </c>
      <c r="F530" s="241" t="s">
        <v>548</v>
      </c>
      <c r="G530" s="239"/>
      <c r="H530" s="242">
        <v>0.0060000000000000001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8" t="s">
        <v>157</v>
      </c>
      <c r="AU530" s="248" t="s">
        <v>156</v>
      </c>
      <c r="AV530" s="14" t="s">
        <v>156</v>
      </c>
      <c r="AW530" s="14" t="s">
        <v>30</v>
      </c>
      <c r="AX530" s="14" t="s">
        <v>14</v>
      </c>
      <c r="AY530" s="248" t="s">
        <v>147</v>
      </c>
    </row>
    <row r="531" s="15" customFormat="1">
      <c r="A531" s="15"/>
      <c r="B531" s="249"/>
      <c r="C531" s="250"/>
      <c r="D531" s="229" t="s">
        <v>157</v>
      </c>
      <c r="E531" s="251" t="s">
        <v>1</v>
      </c>
      <c r="F531" s="252" t="s">
        <v>160</v>
      </c>
      <c r="G531" s="250"/>
      <c r="H531" s="253">
        <v>0.0060000000000000001</v>
      </c>
      <c r="I531" s="254"/>
      <c r="J531" s="250"/>
      <c r="K531" s="250"/>
      <c r="L531" s="255"/>
      <c r="M531" s="256"/>
      <c r="N531" s="257"/>
      <c r="O531" s="257"/>
      <c r="P531" s="257"/>
      <c r="Q531" s="257"/>
      <c r="R531" s="257"/>
      <c r="S531" s="257"/>
      <c r="T531" s="258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9" t="s">
        <v>157</v>
      </c>
      <c r="AU531" s="259" t="s">
        <v>156</v>
      </c>
      <c r="AV531" s="15" t="s">
        <v>155</v>
      </c>
      <c r="AW531" s="15" t="s">
        <v>30</v>
      </c>
      <c r="AX531" s="15" t="s">
        <v>80</v>
      </c>
      <c r="AY531" s="259" t="s">
        <v>147</v>
      </c>
    </row>
    <row r="532" s="2" customFormat="1" ht="16.5" customHeight="1">
      <c r="A532" s="38"/>
      <c r="B532" s="39"/>
      <c r="C532" s="214" t="s">
        <v>357</v>
      </c>
      <c r="D532" s="214" t="s">
        <v>150</v>
      </c>
      <c r="E532" s="215" t="s">
        <v>549</v>
      </c>
      <c r="F532" s="216" t="s">
        <v>550</v>
      </c>
      <c r="G532" s="217" t="s">
        <v>168</v>
      </c>
      <c r="H532" s="218">
        <v>3.9780000000000002</v>
      </c>
      <c r="I532" s="219"/>
      <c r="J532" s="220">
        <f>ROUND(I532*H532,2)</f>
        <v>0</v>
      </c>
      <c r="K532" s="216" t="s">
        <v>154</v>
      </c>
      <c r="L532" s="44"/>
      <c r="M532" s="221" t="s">
        <v>1</v>
      </c>
      <c r="N532" s="222" t="s">
        <v>39</v>
      </c>
      <c r="O532" s="91"/>
      <c r="P532" s="223">
        <f>O532*H532</f>
        <v>0</v>
      </c>
      <c r="Q532" s="223">
        <v>0</v>
      </c>
      <c r="R532" s="223">
        <f>Q532*H532</f>
        <v>0</v>
      </c>
      <c r="S532" s="223">
        <v>0</v>
      </c>
      <c r="T532" s="224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5" t="s">
        <v>155</v>
      </c>
      <c r="AT532" s="225" t="s">
        <v>150</v>
      </c>
      <c r="AU532" s="225" t="s">
        <v>156</v>
      </c>
      <c r="AY532" s="17" t="s">
        <v>147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7" t="s">
        <v>156</v>
      </c>
      <c r="BK532" s="226">
        <f>ROUND(I532*H532,2)</f>
        <v>0</v>
      </c>
      <c r="BL532" s="17" t="s">
        <v>155</v>
      </c>
      <c r="BM532" s="225" t="s">
        <v>551</v>
      </c>
    </row>
    <row r="533" s="13" customFormat="1">
      <c r="A533" s="13"/>
      <c r="B533" s="227"/>
      <c r="C533" s="228"/>
      <c r="D533" s="229" t="s">
        <v>157</v>
      </c>
      <c r="E533" s="230" t="s">
        <v>1</v>
      </c>
      <c r="F533" s="231" t="s">
        <v>379</v>
      </c>
      <c r="G533" s="228"/>
      <c r="H533" s="230" t="s">
        <v>1</v>
      </c>
      <c r="I533" s="232"/>
      <c r="J533" s="228"/>
      <c r="K533" s="228"/>
      <c r="L533" s="233"/>
      <c r="M533" s="234"/>
      <c r="N533" s="235"/>
      <c r="O533" s="235"/>
      <c r="P533" s="235"/>
      <c r="Q533" s="235"/>
      <c r="R533" s="235"/>
      <c r="S533" s="235"/>
      <c r="T533" s="23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7" t="s">
        <v>157</v>
      </c>
      <c r="AU533" s="237" t="s">
        <v>156</v>
      </c>
      <c r="AV533" s="13" t="s">
        <v>80</v>
      </c>
      <c r="AW533" s="13" t="s">
        <v>30</v>
      </c>
      <c r="AX533" s="13" t="s">
        <v>14</v>
      </c>
      <c r="AY533" s="237" t="s">
        <v>147</v>
      </c>
    </row>
    <row r="534" s="14" customFormat="1">
      <c r="A534" s="14"/>
      <c r="B534" s="238"/>
      <c r="C534" s="239"/>
      <c r="D534" s="229" t="s">
        <v>157</v>
      </c>
      <c r="E534" s="240" t="s">
        <v>1</v>
      </c>
      <c r="F534" s="241" t="s">
        <v>552</v>
      </c>
      <c r="G534" s="239"/>
      <c r="H534" s="242">
        <v>3.9780000000000002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8" t="s">
        <v>157</v>
      </c>
      <c r="AU534" s="248" t="s">
        <v>156</v>
      </c>
      <c r="AV534" s="14" t="s">
        <v>156</v>
      </c>
      <c r="AW534" s="14" t="s">
        <v>30</v>
      </c>
      <c r="AX534" s="14" t="s">
        <v>14</v>
      </c>
      <c r="AY534" s="248" t="s">
        <v>147</v>
      </c>
    </row>
    <row r="535" s="15" customFormat="1">
      <c r="A535" s="15"/>
      <c r="B535" s="249"/>
      <c r="C535" s="250"/>
      <c r="D535" s="229" t="s">
        <v>157</v>
      </c>
      <c r="E535" s="251" t="s">
        <v>1</v>
      </c>
      <c r="F535" s="252" t="s">
        <v>160</v>
      </c>
      <c r="G535" s="250"/>
      <c r="H535" s="253">
        <v>3.9780000000000002</v>
      </c>
      <c r="I535" s="254"/>
      <c r="J535" s="250"/>
      <c r="K535" s="250"/>
      <c r="L535" s="255"/>
      <c r="M535" s="256"/>
      <c r="N535" s="257"/>
      <c r="O535" s="257"/>
      <c r="P535" s="257"/>
      <c r="Q535" s="257"/>
      <c r="R535" s="257"/>
      <c r="S535" s="257"/>
      <c r="T535" s="258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59" t="s">
        <v>157</v>
      </c>
      <c r="AU535" s="259" t="s">
        <v>156</v>
      </c>
      <c r="AV535" s="15" t="s">
        <v>155</v>
      </c>
      <c r="AW535" s="15" t="s">
        <v>30</v>
      </c>
      <c r="AX535" s="15" t="s">
        <v>80</v>
      </c>
      <c r="AY535" s="259" t="s">
        <v>147</v>
      </c>
    </row>
    <row r="536" s="2" customFormat="1" ht="21.75" customHeight="1">
      <c r="A536" s="38"/>
      <c r="B536" s="39"/>
      <c r="C536" s="214" t="s">
        <v>553</v>
      </c>
      <c r="D536" s="214" t="s">
        <v>150</v>
      </c>
      <c r="E536" s="215" t="s">
        <v>554</v>
      </c>
      <c r="F536" s="216" t="s">
        <v>555</v>
      </c>
      <c r="G536" s="217" t="s">
        <v>217</v>
      </c>
      <c r="H536" s="218">
        <v>5.7400000000000002</v>
      </c>
      <c r="I536" s="219"/>
      <c r="J536" s="220">
        <f>ROUND(I536*H536,2)</f>
        <v>0</v>
      </c>
      <c r="K536" s="216" t="s">
        <v>154</v>
      </c>
      <c r="L536" s="44"/>
      <c r="M536" s="221" t="s">
        <v>1</v>
      </c>
      <c r="N536" s="222" t="s">
        <v>39</v>
      </c>
      <c r="O536" s="91"/>
      <c r="P536" s="223">
        <f>O536*H536</f>
        <v>0</v>
      </c>
      <c r="Q536" s="223">
        <v>0</v>
      </c>
      <c r="R536" s="223">
        <f>Q536*H536</f>
        <v>0</v>
      </c>
      <c r="S536" s="223">
        <v>0</v>
      </c>
      <c r="T536" s="224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5" t="s">
        <v>155</v>
      </c>
      <c r="AT536" s="225" t="s">
        <v>150</v>
      </c>
      <c r="AU536" s="225" t="s">
        <v>156</v>
      </c>
      <c r="AY536" s="17" t="s">
        <v>147</v>
      </c>
      <c r="BE536" s="226">
        <f>IF(N536="základní",J536,0)</f>
        <v>0</v>
      </c>
      <c r="BF536" s="226">
        <f>IF(N536="snížená",J536,0)</f>
        <v>0</v>
      </c>
      <c r="BG536" s="226">
        <f>IF(N536="zákl. přenesená",J536,0)</f>
        <v>0</v>
      </c>
      <c r="BH536" s="226">
        <f>IF(N536="sníž. přenesená",J536,0)</f>
        <v>0</v>
      </c>
      <c r="BI536" s="226">
        <f>IF(N536="nulová",J536,0)</f>
        <v>0</v>
      </c>
      <c r="BJ536" s="17" t="s">
        <v>156</v>
      </c>
      <c r="BK536" s="226">
        <f>ROUND(I536*H536,2)</f>
        <v>0</v>
      </c>
      <c r="BL536" s="17" t="s">
        <v>155</v>
      </c>
      <c r="BM536" s="225" t="s">
        <v>556</v>
      </c>
    </row>
    <row r="537" s="13" customFormat="1">
      <c r="A537" s="13"/>
      <c r="B537" s="227"/>
      <c r="C537" s="228"/>
      <c r="D537" s="229" t="s">
        <v>157</v>
      </c>
      <c r="E537" s="230" t="s">
        <v>1</v>
      </c>
      <c r="F537" s="231" t="s">
        <v>379</v>
      </c>
      <c r="G537" s="228"/>
      <c r="H537" s="230" t="s">
        <v>1</v>
      </c>
      <c r="I537" s="232"/>
      <c r="J537" s="228"/>
      <c r="K537" s="228"/>
      <c r="L537" s="233"/>
      <c r="M537" s="234"/>
      <c r="N537" s="235"/>
      <c r="O537" s="235"/>
      <c r="P537" s="235"/>
      <c r="Q537" s="235"/>
      <c r="R537" s="235"/>
      <c r="S537" s="235"/>
      <c r="T537" s="23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7" t="s">
        <v>157</v>
      </c>
      <c r="AU537" s="237" t="s">
        <v>156</v>
      </c>
      <c r="AV537" s="13" t="s">
        <v>80</v>
      </c>
      <c r="AW537" s="13" t="s">
        <v>30</v>
      </c>
      <c r="AX537" s="13" t="s">
        <v>14</v>
      </c>
      <c r="AY537" s="237" t="s">
        <v>147</v>
      </c>
    </row>
    <row r="538" s="14" customFormat="1">
      <c r="A538" s="14"/>
      <c r="B538" s="238"/>
      <c r="C538" s="239"/>
      <c r="D538" s="229" t="s">
        <v>157</v>
      </c>
      <c r="E538" s="240" t="s">
        <v>1</v>
      </c>
      <c r="F538" s="241" t="s">
        <v>477</v>
      </c>
      <c r="G538" s="239"/>
      <c r="H538" s="242">
        <v>5.7400000000000002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8" t="s">
        <v>157</v>
      </c>
      <c r="AU538" s="248" t="s">
        <v>156</v>
      </c>
      <c r="AV538" s="14" t="s">
        <v>156</v>
      </c>
      <c r="AW538" s="14" t="s">
        <v>30</v>
      </c>
      <c r="AX538" s="14" t="s">
        <v>14</v>
      </c>
      <c r="AY538" s="248" t="s">
        <v>147</v>
      </c>
    </row>
    <row r="539" s="15" customFormat="1">
      <c r="A539" s="15"/>
      <c r="B539" s="249"/>
      <c r="C539" s="250"/>
      <c r="D539" s="229" t="s">
        <v>157</v>
      </c>
      <c r="E539" s="251" t="s">
        <v>1</v>
      </c>
      <c r="F539" s="252" t="s">
        <v>160</v>
      </c>
      <c r="G539" s="250"/>
      <c r="H539" s="253">
        <v>5.7400000000000002</v>
      </c>
      <c r="I539" s="254"/>
      <c r="J539" s="250"/>
      <c r="K539" s="250"/>
      <c r="L539" s="255"/>
      <c r="M539" s="256"/>
      <c r="N539" s="257"/>
      <c r="O539" s="257"/>
      <c r="P539" s="257"/>
      <c r="Q539" s="257"/>
      <c r="R539" s="257"/>
      <c r="S539" s="257"/>
      <c r="T539" s="25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9" t="s">
        <v>157</v>
      </c>
      <c r="AU539" s="259" t="s">
        <v>156</v>
      </c>
      <c r="AV539" s="15" t="s">
        <v>155</v>
      </c>
      <c r="AW539" s="15" t="s">
        <v>30</v>
      </c>
      <c r="AX539" s="15" t="s">
        <v>80</v>
      </c>
      <c r="AY539" s="259" t="s">
        <v>147</v>
      </c>
    </row>
    <row r="540" s="2" customFormat="1" ht="24.15" customHeight="1">
      <c r="A540" s="38"/>
      <c r="B540" s="39"/>
      <c r="C540" s="214" t="s">
        <v>360</v>
      </c>
      <c r="D540" s="214" t="s">
        <v>150</v>
      </c>
      <c r="E540" s="215" t="s">
        <v>557</v>
      </c>
      <c r="F540" s="216" t="s">
        <v>558</v>
      </c>
      <c r="G540" s="217" t="s">
        <v>217</v>
      </c>
      <c r="H540" s="218">
        <v>3.2000000000000002</v>
      </c>
      <c r="I540" s="219"/>
      <c r="J540" s="220">
        <f>ROUND(I540*H540,2)</f>
        <v>0</v>
      </c>
      <c r="K540" s="216" t="s">
        <v>154</v>
      </c>
      <c r="L540" s="44"/>
      <c r="M540" s="221" t="s">
        <v>1</v>
      </c>
      <c r="N540" s="222" t="s">
        <v>39</v>
      </c>
      <c r="O540" s="91"/>
      <c r="P540" s="223">
        <f>O540*H540</f>
        <v>0</v>
      </c>
      <c r="Q540" s="223">
        <v>0</v>
      </c>
      <c r="R540" s="223">
        <f>Q540*H540</f>
        <v>0</v>
      </c>
      <c r="S540" s="223">
        <v>0</v>
      </c>
      <c r="T540" s="224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5" t="s">
        <v>155</v>
      </c>
      <c r="AT540" s="225" t="s">
        <v>150</v>
      </c>
      <c r="AU540" s="225" t="s">
        <v>156</v>
      </c>
      <c r="AY540" s="17" t="s">
        <v>147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7" t="s">
        <v>156</v>
      </c>
      <c r="BK540" s="226">
        <f>ROUND(I540*H540,2)</f>
        <v>0</v>
      </c>
      <c r="BL540" s="17" t="s">
        <v>155</v>
      </c>
      <c r="BM540" s="225" t="s">
        <v>559</v>
      </c>
    </row>
    <row r="541" s="12" customFormat="1" ht="22.8" customHeight="1">
      <c r="A541" s="12"/>
      <c r="B541" s="198"/>
      <c r="C541" s="199"/>
      <c r="D541" s="200" t="s">
        <v>72</v>
      </c>
      <c r="E541" s="212" t="s">
        <v>560</v>
      </c>
      <c r="F541" s="212" t="s">
        <v>561</v>
      </c>
      <c r="G541" s="199"/>
      <c r="H541" s="199"/>
      <c r="I541" s="202"/>
      <c r="J541" s="213">
        <f>BK541</f>
        <v>0</v>
      </c>
      <c r="K541" s="199"/>
      <c r="L541" s="204"/>
      <c r="M541" s="205"/>
      <c r="N541" s="206"/>
      <c r="O541" s="206"/>
      <c r="P541" s="207">
        <f>SUM(P542:P557)</f>
        <v>0</v>
      </c>
      <c r="Q541" s="206"/>
      <c r="R541" s="207">
        <f>SUM(R542:R557)</f>
        <v>0</v>
      </c>
      <c r="S541" s="206"/>
      <c r="T541" s="208">
        <f>SUM(T542:T557)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09" t="s">
        <v>80</v>
      </c>
      <c r="AT541" s="210" t="s">
        <v>72</v>
      </c>
      <c r="AU541" s="210" t="s">
        <v>80</v>
      </c>
      <c r="AY541" s="209" t="s">
        <v>147</v>
      </c>
      <c r="BK541" s="211">
        <f>SUM(BK542:BK557)</f>
        <v>0</v>
      </c>
    </row>
    <row r="542" s="2" customFormat="1" ht="24.15" customHeight="1">
      <c r="A542" s="38"/>
      <c r="B542" s="39"/>
      <c r="C542" s="214" t="s">
        <v>562</v>
      </c>
      <c r="D542" s="214" t="s">
        <v>150</v>
      </c>
      <c r="E542" s="215" t="s">
        <v>563</v>
      </c>
      <c r="F542" s="216" t="s">
        <v>564</v>
      </c>
      <c r="G542" s="217" t="s">
        <v>168</v>
      </c>
      <c r="H542" s="218">
        <v>21.155999999999999</v>
      </c>
      <c r="I542" s="219"/>
      <c r="J542" s="220">
        <f>ROUND(I542*H542,2)</f>
        <v>0</v>
      </c>
      <c r="K542" s="216" t="s">
        <v>154</v>
      </c>
      <c r="L542" s="44"/>
      <c r="M542" s="221" t="s">
        <v>1</v>
      </c>
      <c r="N542" s="222" t="s">
        <v>39</v>
      </c>
      <c r="O542" s="91"/>
      <c r="P542" s="223">
        <f>O542*H542</f>
        <v>0</v>
      </c>
      <c r="Q542" s="223">
        <v>0</v>
      </c>
      <c r="R542" s="223">
        <f>Q542*H542</f>
        <v>0</v>
      </c>
      <c r="S542" s="223">
        <v>0</v>
      </c>
      <c r="T542" s="224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5" t="s">
        <v>155</v>
      </c>
      <c r="AT542" s="225" t="s">
        <v>150</v>
      </c>
      <c r="AU542" s="225" t="s">
        <v>156</v>
      </c>
      <c r="AY542" s="17" t="s">
        <v>147</v>
      </c>
      <c r="BE542" s="226">
        <f>IF(N542="základní",J542,0)</f>
        <v>0</v>
      </c>
      <c r="BF542" s="226">
        <f>IF(N542="snížená",J542,0)</f>
        <v>0</v>
      </c>
      <c r="BG542" s="226">
        <f>IF(N542="zákl. přenesená",J542,0)</f>
        <v>0</v>
      </c>
      <c r="BH542" s="226">
        <f>IF(N542="sníž. přenesená",J542,0)</f>
        <v>0</v>
      </c>
      <c r="BI542" s="226">
        <f>IF(N542="nulová",J542,0)</f>
        <v>0</v>
      </c>
      <c r="BJ542" s="17" t="s">
        <v>156</v>
      </c>
      <c r="BK542" s="226">
        <f>ROUND(I542*H542,2)</f>
        <v>0</v>
      </c>
      <c r="BL542" s="17" t="s">
        <v>155</v>
      </c>
      <c r="BM542" s="225" t="s">
        <v>565</v>
      </c>
    </row>
    <row r="543" s="14" customFormat="1">
      <c r="A543" s="14"/>
      <c r="B543" s="238"/>
      <c r="C543" s="239"/>
      <c r="D543" s="229" t="s">
        <v>157</v>
      </c>
      <c r="E543" s="240" t="s">
        <v>1</v>
      </c>
      <c r="F543" s="241" t="s">
        <v>566</v>
      </c>
      <c r="G543" s="239"/>
      <c r="H543" s="242">
        <v>7.9560000000000004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8" t="s">
        <v>157</v>
      </c>
      <c r="AU543" s="248" t="s">
        <v>156</v>
      </c>
      <c r="AV543" s="14" t="s">
        <v>156</v>
      </c>
      <c r="AW543" s="14" t="s">
        <v>30</v>
      </c>
      <c r="AX543" s="14" t="s">
        <v>14</v>
      </c>
      <c r="AY543" s="248" t="s">
        <v>147</v>
      </c>
    </row>
    <row r="544" s="14" customFormat="1">
      <c r="A544" s="14"/>
      <c r="B544" s="238"/>
      <c r="C544" s="239"/>
      <c r="D544" s="229" t="s">
        <v>157</v>
      </c>
      <c r="E544" s="240" t="s">
        <v>1</v>
      </c>
      <c r="F544" s="241" t="s">
        <v>567</v>
      </c>
      <c r="G544" s="239"/>
      <c r="H544" s="242">
        <v>13.199999999999999</v>
      </c>
      <c r="I544" s="243"/>
      <c r="J544" s="239"/>
      <c r="K544" s="239"/>
      <c r="L544" s="244"/>
      <c r="M544" s="245"/>
      <c r="N544" s="246"/>
      <c r="O544" s="246"/>
      <c r="P544" s="246"/>
      <c r="Q544" s="246"/>
      <c r="R544" s="246"/>
      <c r="S544" s="246"/>
      <c r="T544" s="24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8" t="s">
        <v>157</v>
      </c>
      <c r="AU544" s="248" t="s">
        <v>156</v>
      </c>
      <c r="AV544" s="14" t="s">
        <v>156</v>
      </c>
      <c r="AW544" s="14" t="s">
        <v>30</v>
      </c>
      <c r="AX544" s="14" t="s">
        <v>14</v>
      </c>
      <c r="AY544" s="248" t="s">
        <v>147</v>
      </c>
    </row>
    <row r="545" s="15" customFormat="1">
      <c r="A545" s="15"/>
      <c r="B545" s="249"/>
      <c r="C545" s="250"/>
      <c r="D545" s="229" t="s">
        <v>157</v>
      </c>
      <c r="E545" s="251" t="s">
        <v>1</v>
      </c>
      <c r="F545" s="252" t="s">
        <v>160</v>
      </c>
      <c r="G545" s="250"/>
      <c r="H545" s="253">
        <v>21.155999999999999</v>
      </c>
      <c r="I545" s="254"/>
      <c r="J545" s="250"/>
      <c r="K545" s="250"/>
      <c r="L545" s="255"/>
      <c r="M545" s="256"/>
      <c r="N545" s="257"/>
      <c r="O545" s="257"/>
      <c r="P545" s="257"/>
      <c r="Q545" s="257"/>
      <c r="R545" s="257"/>
      <c r="S545" s="257"/>
      <c r="T545" s="258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9" t="s">
        <v>157</v>
      </c>
      <c r="AU545" s="259" t="s">
        <v>156</v>
      </c>
      <c r="AV545" s="15" t="s">
        <v>155</v>
      </c>
      <c r="AW545" s="15" t="s">
        <v>30</v>
      </c>
      <c r="AX545" s="15" t="s">
        <v>80</v>
      </c>
      <c r="AY545" s="259" t="s">
        <v>147</v>
      </c>
    </row>
    <row r="546" s="2" customFormat="1" ht="24.15" customHeight="1">
      <c r="A546" s="38"/>
      <c r="B546" s="39"/>
      <c r="C546" s="214" t="s">
        <v>366</v>
      </c>
      <c r="D546" s="214" t="s">
        <v>150</v>
      </c>
      <c r="E546" s="215" t="s">
        <v>568</v>
      </c>
      <c r="F546" s="216" t="s">
        <v>569</v>
      </c>
      <c r="G546" s="217" t="s">
        <v>168</v>
      </c>
      <c r="H546" s="218">
        <v>36.247999999999998</v>
      </c>
      <c r="I546" s="219"/>
      <c r="J546" s="220">
        <f>ROUND(I546*H546,2)</f>
        <v>0</v>
      </c>
      <c r="K546" s="216" t="s">
        <v>154</v>
      </c>
      <c r="L546" s="44"/>
      <c r="M546" s="221" t="s">
        <v>1</v>
      </c>
      <c r="N546" s="222" t="s">
        <v>39</v>
      </c>
      <c r="O546" s="91"/>
      <c r="P546" s="223">
        <f>O546*H546</f>
        <v>0</v>
      </c>
      <c r="Q546" s="223">
        <v>0</v>
      </c>
      <c r="R546" s="223">
        <f>Q546*H546</f>
        <v>0</v>
      </c>
      <c r="S546" s="223">
        <v>0</v>
      </c>
      <c r="T546" s="224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5" t="s">
        <v>155</v>
      </c>
      <c r="AT546" s="225" t="s">
        <v>150</v>
      </c>
      <c r="AU546" s="225" t="s">
        <v>156</v>
      </c>
      <c r="AY546" s="17" t="s">
        <v>147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7" t="s">
        <v>156</v>
      </c>
      <c r="BK546" s="226">
        <f>ROUND(I546*H546,2)</f>
        <v>0</v>
      </c>
      <c r="BL546" s="17" t="s">
        <v>155</v>
      </c>
      <c r="BM546" s="225" t="s">
        <v>570</v>
      </c>
    </row>
    <row r="547" s="13" customFormat="1">
      <c r="A547" s="13"/>
      <c r="B547" s="227"/>
      <c r="C547" s="228"/>
      <c r="D547" s="229" t="s">
        <v>157</v>
      </c>
      <c r="E547" s="230" t="s">
        <v>1</v>
      </c>
      <c r="F547" s="231" t="s">
        <v>571</v>
      </c>
      <c r="G547" s="228"/>
      <c r="H547" s="230" t="s">
        <v>1</v>
      </c>
      <c r="I547" s="232"/>
      <c r="J547" s="228"/>
      <c r="K547" s="228"/>
      <c r="L547" s="233"/>
      <c r="M547" s="234"/>
      <c r="N547" s="235"/>
      <c r="O547" s="235"/>
      <c r="P547" s="235"/>
      <c r="Q547" s="235"/>
      <c r="R547" s="235"/>
      <c r="S547" s="235"/>
      <c r="T547" s="23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7" t="s">
        <v>157</v>
      </c>
      <c r="AU547" s="237" t="s">
        <v>156</v>
      </c>
      <c r="AV547" s="13" t="s">
        <v>80</v>
      </c>
      <c r="AW547" s="13" t="s">
        <v>30</v>
      </c>
      <c r="AX547" s="13" t="s">
        <v>14</v>
      </c>
      <c r="AY547" s="237" t="s">
        <v>147</v>
      </c>
    </row>
    <row r="548" s="14" customFormat="1">
      <c r="A548" s="14"/>
      <c r="B548" s="238"/>
      <c r="C548" s="239"/>
      <c r="D548" s="229" t="s">
        <v>157</v>
      </c>
      <c r="E548" s="240" t="s">
        <v>1</v>
      </c>
      <c r="F548" s="241" t="s">
        <v>572</v>
      </c>
      <c r="G548" s="239"/>
      <c r="H548" s="242">
        <v>36.247999999999998</v>
      </c>
      <c r="I548" s="243"/>
      <c r="J548" s="239"/>
      <c r="K548" s="239"/>
      <c r="L548" s="244"/>
      <c r="M548" s="245"/>
      <c r="N548" s="246"/>
      <c r="O548" s="246"/>
      <c r="P548" s="246"/>
      <c r="Q548" s="246"/>
      <c r="R548" s="246"/>
      <c r="S548" s="246"/>
      <c r="T548" s="24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8" t="s">
        <v>157</v>
      </c>
      <c r="AU548" s="248" t="s">
        <v>156</v>
      </c>
      <c r="AV548" s="14" t="s">
        <v>156</v>
      </c>
      <c r="AW548" s="14" t="s">
        <v>30</v>
      </c>
      <c r="AX548" s="14" t="s">
        <v>14</v>
      </c>
      <c r="AY548" s="248" t="s">
        <v>147</v>
      </c>
    </row>
    <row r="549" s="15" customFormat="1">
      <c r="A549" s="15"/>
      <c r="B549" s="249"/>
      <c r="C549" s="250"/>
      <c r="D549" s="229" t="s">
        <v>157</v>
      </c>
      <c r="E549" s="251" t="s">
        <v>1</v>
      </c>
      <c r="F549" s="252" t="s">
        <v>160</v>
      </c>
      <c r="G549" s="250"/>
      <c r="H549" s="253">
        <v>36.247999999999998</v>
      </c>
      <c r="I549" s="254"/>
      <c r="J549" s="250"/>
      <c r="K549" s="250"/>
      <c r="L549" s="255"/>
      <c r="M549" s="256"/>
      <c r="N549" s="257"/>
      <c r="O549" s="257"/>
      <c r="P549" s="257"/>
      <c r="Q549" s="257"/>
      <c r="R549" s="257"/>
      <c r="S549" s="257"/>
      <c r="T549" s="258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59" t="s">
        <v>157</v>
      </c>
      <c r="AU549" s="259" t="s">
        <v>156</v>
      </c>
      <c r="AV549" s="15" t="s">
        <v>155</v>
      </c>
      <c r="AW549" s="15" t="s">
        <v>30</v>
      </c>
      <c r="AX549" s="15" t="s">
        <v>80</v>
      </c>
      <c r="AY549" s="259" t="s">
        <v>147</v>
      </c>
    </row>
    <row r="550" s="2" customFormat="1" ht="33" customHeight="1">
      <c r="A550" s="38"/>
      <c r="B550" s="39"/>
      <c r="C550" s="214" t="s">
        <v>573</v>
      </c>
      <c r="D550" s="214" t="s">
        <v>150</v>
      </c>
      <c r="E550" s="215" t="s">
        <v>574</v>
      </c>
      <c r="F550" s="216" t="s">
        <v>575</v>
      </c>
      <c r="G550" s="217" t="s">
        <v>168</v>
      </c>
      <c r="H550" s="218">
        <v>1087.4400000000001</v>
      </c>
      <c r="I550" s="219"/>
      <c r="J550" s="220">
        <f>ROUND(I550*H550,2)</f>
        <v>0</v>
      </c>
      <c r="K550" s="216" t="s">
        <v>154</v>
      </c>
      <c r="L550" s="44"/>
      <c r="M550" s="221" t="s">
        <v>1</v>
      </c>
      <c r="N550" s="222" t="s">
        <v>39</v>
      </c>
      <c r="O550" s="91"/>
      <c r="P550" s="223">
        <f>O550*H550</f>
        <v>0</v>
      </c>
      <c r="Q550" s="223">
        <v>0</v>
      </c>
      <c r="R550" s="223">
        <f>Q550*H550</f>
        <v>0</v>
      </c>
      <c r="S550" s="223">
        <v>0</v>
      </c>
      <c r="T550" s="224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5" t="s">
        <v>155</v>
      </c>
      <c r="AT550" s="225" t="s">
        <v>150</v>
      </c>
      <c r="AU550" s="225" t="s">
        <v>156</v>
      </c>
      <c r="AY550" s="17" t="s">
        <v>147</v>
      </c>
      <c r="BE550" s="226">
        <f>IF(N550="základní",J550,0)</f>
        <v>0</v>
      </c>
      <c r="BF550" s="226">
        <f>IF(N550="snížená",J550,0)</f>
        <v>0</v>
      </c>
      <c r="BG550" s="226">
        <f>IF(N550="zákl. přenesená",J550,0)</f>
        <v>0</v>
      </c>
      <c r="BH550" s="226">
        <f>IF(N550="sníž. přenesená",J550,0)</f>
        <v>0</v>
      </c>
      <c r="BI550" s="226">
        <f>IF(N550="nulová",J550,0)</f>
        <v>0</v>
      </c>
      <c r="BJ550" s="17" t="s">
        <v>156</v>
      </c>
      <c r="BK550" s="226">
        <f>ROUND(I550*H550,2)</f>
        <v>0</v>
      </c>
      <c r="BL550" s="17" t="s">
        <v>155</v>
      </c>
      <c r="BM550" s="225" t="s">
        <v>576</v>
      </c>
    </row>
    <row r="551" s="13" customFormat="1">
      <c r="A551" s="13"/>
      <c r="B551" s="227"/>
      <c r="C551" s="228"/>
      <c r="D551" s="229" t="s">
        <v>157</v>
      </c>
      <c r="E551" s="230" t="s">
        <v>1</v>
      </c>
      <c r="F551" s="231" t="s">
        <v>577</v>
      </c>
      <c r="G551" s="228"/>
      <c r="H551" s="230" t="s">
        <v>1</v>
      </c>
      <c r="I551" s="232"/>
      <c r="J551" s="228"/>
      <c r="K551" s="228"/>
      <c r="L551" s="233"/>
      <c r="M551" s="234"/>
      <c r="N551" s="235"/>
      <c r="O551" s="235"/>
      <c r="P551" s="235"/>
      <c r="Q551" s="235"/>
      <c r="R551" s="235"/>
      <c r="S551" s="235"/>
      <c r="T551" s="23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7" t="s">
        <v>157</v>
      </c>
      <c r="AU551" s="237" t="s">
        <v>156</v>
      </c>
      <c r="AV551" s="13" t="s">
        <v>80</v>
      </c>
      <c r="AW551" s="13" t="s">
        <v>30</v>
      </c>
      <c r="AX551" s="13" t="s">
        <v>14</v>
      </c>
      <c r="AY551" s="237" t="s">
        <v>147</v>
      </c>
    </row>
    <row r="552" s="14" customFormat="1">
      <c r="A552" s="14"/>
      <c r="B552" s="238"/>
      <c r="C552" s="239"/>
      <c r="D552" s="229" t="s">
        <v>157</v>
      </c>
      <c r="E552" s="240" t="s">
        <v>1</v>
      </c>
      <c r="F552" s="241" t="s">
        <v>578</v>
      </c>
      <c r="G552" s="239"/>
      <c r="H552" s="242">
        <v>1087.4400000000001</v>
      </c>
      <c r="I552" s="243"/>
      <c r="J552" s="239"/>
      <c r="K552" s="239"/>
      <c r="L552" s="244"/>
      <c r="M552" s="245"/>
      <c r="N552" s="246"/>
      <c r="O552" s="246"/>
      <c r="P552" s="246"/>
      <c r="Q552" s="246"/>
      <c r="R552" s="246"/>
      <c r="S552" s="246"/>
      <c r="T552" s="24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8" t="s">
        <v>157</v>
      </c>
      <c r="AU552" s="248" t="s">
        <v>156</v>
      </c>
      <c r="AV552" s="14" t="s">
        <v>156</v>
      </c>
      <c r="AW552" s="14" t="s">
        <v>30</v>
      </c>
      <c r="AX552" s="14" t="s">
        <v>14</v>
      </c>
      <c r="AY552" s="248" t="s">
        <v>147</v>
      </c>
    </row>
    <row r="553" s="15" customFormat="1">
      <c r="A553" s="15"/>
      <c r="B553" s="249"/>
      <c r="C553" s="250"/>
      <c r="D553" s="229" t="s">
        <v>157</v>
      </c>
      <c r="E553" s="251" t="s">
        <v>1</v>
      </c>
      <c r="F553" s="252" t="s">
        <v>160</v>
      </c>
      <c r="G553" s="250"/>
      <c r="H553" s="253">
        <v>1087.4400000000001</v>
      </c>
      <c r="I553" s="254"/>
      <c r="J553" s="250"/>
      <c r="K553" s="250"/>
      <c r="L553" s="255"/>
      <c r="M553" s="256"/>
      <c r="N553" s="257"/>
      <c r="O553" s="257"/>
      <c r="P553" s="257"/>
      <c r="Q553" s="257"/>
      <c r="R553" s="257"/>
      <c r="S553" s="257"/>
      <c r="T553" s="258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59" t="s">
        <v>157</v>
      </c>
      <c r="AU553" s="259" t="s">
        <v>156</v>
      </c>
      <c r="AV553" s="15" t="s">
        <v>155</v>
      </c>
      <c r="AW553" s="15" t="s">
        <v>30</v>
      </c>
      <c r="AX553" s="15" t="s">
        <v>80</v>
      </c>
      <c r="AY553" s="259" t="s">
        <v>147</v>
      </c>
    </row>
    <row r="554" s="2" customFormat="1" ht="24.15" customHeight="1">
      <c r="A554" s="38"/>
      <c r="B554" s="39"/>
      <c r="C554" s="214" t="s">
        <v>378</v>
      </c>
      <c r="D554" s="214" t="s">
        <v>150</v>
      </c>
      <c r="E554" s="215" t="s">
        <v>579</v>
      </c>
      <c r="F554" s="216" t="s">
        <v>580</v>
      </c>
      <c r="G554" s="217" t="s">
        <v>168</v>
      </c>
      <c r="H554" s="218">
        <v>36.247999999999998</v>
      </c>
      <c r="I554" s="219"/>
      <c r="J554" s="220">
        <f>ROUND(I554*H554,2)</f>
        <v>0</v>
      </c>
      <c r="K554" s="216" t="s">
        <v>154</v>
      </c>
      <c r="L554" s="44"/>
      <c r="M554" s="221" t="s">
        <v>1</v>
      </c>
      <c r="N554" s="222" t="s">
        <v>39</v>
      </c>
      <c r="O554" s="91"/>
      <c r="P554" s="223">
        <f>O554*H554</f>
        <v>0</v>
      </c>
      <c r="Q554" s="223">
        <v>0</v>
      </c>
      <c r="R554" s="223">
        <f>Q554*H554</f>
        <v>0</v>
      </c>
      <c r="S554" s="223">
        <v>0</v>
      </c>
      <c r="T554" s="224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5" t="s">
        <v>155</v>
      </c>
      <c r="AT554" s="225" t="s">
        <v>150</v>
      </c>
      <c r="AU554" s="225" t="s">
        <v>156</v>
      </c>
      <c r="AY554" s="17" t="s">
        <v>147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7" t="s">
        <v>156</v>
      </c>
      <c r="BK554" s="226">
        <f>ROUND(I554*H554,2)</f>
        <v>0</v>
      </c>
      <c r="BL554" s="17" t="s">
        <v>155</v>
      </c>
      <c r="BM554" s="225" t="s">
        <v>581</v>
      </c>
    </row>
    <row r="555" s="2" customFormat="1" ht="16.5" customHeight="1">
      <c r="A555" s="38"/>
      <c r="B555" s="39"/>
      <c r="C555" s="214" t="s">
        <v>582</v>
      </c>
      <c r="D555" s="214" t="s">
        <v>150</v>
      </c>
      <c r="E555" s="215" t="s">
        <v>583</v>
      </c>
      <c r="F555" s="216" t="s">
        <v>584</v>
      </c>
      <c r="G555" s="217" t="s">
        <v>168</v>
      </c>
      <c r="H555" s="218">
        <v>36.247999999999998</v>
      </c>
      <c r="I555" s="219"/>
      <c r="J555" s="220">
        <f>ROUND(I555*H555,2)</f>
        <v>0</v>
      </c>
      <c r="K555" s="216" t="s">
        <v>154</v>
      </c>
      <c r="L555" s="44"/>
      <c r="M555" s="221" t="s">
        <v>1</v>
      </c>
      <c r="N555" s="222" t="s">
        <v>39</v>
      </c>
      <c r="O555" s="91"/>
      <c r="P555" s="223">
        <f>O555*H555</f>
        <v>0</v>
      </c>
      <c r="Q555" s="223">
        <v>0</v>
      </c>
      <c r="R555" s="223">
        <f>Q555*H555</f>
        <v>0</v>
      </c>
      <c r="S555" s="223">
        <v>0</v>
      </c>
      <c r="T555" s="224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5" t="s">
        <v>155</v>
      </c>
      <c r="AT555" s="225" t="s">
        <v>150</v>
      </c>
      <c r="AU555" s="225" t="s">
        <v>156</v>
      </c>
      <c r="AY555" s="17" t="s">
        <v>147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7" t="s">
        <v>156</v>
      </c>
      <c r="BK555" s="226">
        <f>ROUND(I555*H555,2)</f>
        <v>0</v>
      </c>
      <c r="BL555" s="17" t="s">
        <v>155</v>
      </c>
      <c r="BM555" s="225" t="s">
        <v>585</v>
      </c>
    </row>
    <row r="556" s="2" customFormat="1" ht="16.5" customHeight="1">
      <c r="A556" s="38"/>
      <c r="B556" s="39"/>
      <c r="C556" s="214" t="s">
        <v>386</v>
      </c>
      <c r="D556" s="214" t="s">
        <v>150</v>
      </c>
      <c r="E556" s="215" t="s">
        <v>586</v>
      </c>
      <c r="F556" s="216" t="s">
        <v>587</v>
      </c>
      <c r="G556" s="217" t="s">
        <v>168</v>
      </c>
      <c r="H556" s="218">
        <v>1087.4400000000001</v>
      </c>
      <c r="I556" s="219"/>
      <c r="J556" s="220">
        <f>ROUND(I556*H556,2)</f>
        <v>0</v>
      </c>
      <c r="K556" s="216" t="s">
        <v>154</v>
      </c>
      <c r="L556" s="44"/>
      <c r="M556" s="221" t="s">
        <v>1</v>
      </c>
      <c r="N556" s="222" t="s">
        <v>39</v>
      </c>
      <c r="O556" s="91"/>
      <c r="P556" s="223">
        <f>O556*H556</f>
        <v>0</v>
      </c>
      <c r="Q556" s="223">
        <v>0</v>
      </c>
      <c r="R556" s="223">
        <f>Q556*H556</f>
        <v>0</v>
      </c>
      <c r="S556" s="223">
        <v>0</v>
      </c>
      <c r="T556" s="224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5" t="s">
        <v>155</v>
      </c>
      <c r="AT556" s="225" t="s">
        <v>150</v>
      </c>
      <c r="AU556" s="225" t="s">
        <v>156</v>
      </c>
      <c r="AY556" s="17" t="s">
        <v>147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7" t="s">
        <v>156</v>
      </c>
      <c r="BK556" s="226">
        <f>ROUND(I556*H556,2)</f>
        <v>0</v>
      </c>
      <c r="BL556" s="17" t="s">
        <v>155</v>
      </c>
      <c r="BM556" s="225" t="s">
        <v>588</v>
      </c>
    </row>
    <row r="557" s="2" customFormat="1" ht="16.5" customHeight="1">
      <c r="A557" s="38"/>
      <c r="B557" s="39"/>
      <c r="C557" s="214" t="s">
        <v>589</v>
      </c>
      <c r="D557" s="214" t="s">
        <v>150</v>
      </c>
      <c r="E557" s="215" t="s">
        <v>590</v>
      </c>
      <c r="F557" s="216" t="s">
        <v>591</v>
      </c>
      <c r="G557" s="217" t="s">
        <v>168</v>
      </c>
      <c r="H557" s="218">
        <v>36.247999999999998</v>
      </c>
      <c r="I557" s="219"/>
      <c r="J557" s="220">
        <f>ROUND(I557*H557,2)</f>
        <v>0</v>
      </c>
      <c r="K557" s="216" t="s">
        <v>154</v>
      </c>
      <c r="L557" s="44"/>
      <c r="M557" s="221" t="s">
        <v>1</v>
      </c>
      <c r="N557" s="222" t="s">
        <v>39</v>
      </c>
      <c r="O557" s="91"/>
      <c r="P557" s="223">
        <f>O557*H557</f>
        <v>0</v>
      </c>
      <c r="Q557" s="223">
        <v>0</v>
      </c>
      <c r="R557" s="223">
        <f>Q557*H557</f>
        <v>0</v>
      </c>
      <c r="S557" s="223">
        <v>0</v>
      </c>
      <c r="T557" s="224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5" t="s">
        <v>155</v>
      </c>
      <c r="AT557" s="225" t="s">
        <v>150</v>
      </c>
      <c r="AU557" s="225" t="s">
        <v>156</v>
      </c>
      <c r="AY557" s="17" t="s">
        <v>147</v>
      </c>
      <c r="BE557" s="226">
        <f>IF(N557="základní",J557,0)</f>
        <v>0</v>
      </c>
      <c r="BF557" s="226">
        <f>IF(N557="snížená",J557,0)</f>
        <v>0</v>
      </c>
      <c r="BG557" s="226">
        <f>IF(N557="zákl. přenesená",J557,0)</f>
        <v>0</v>
      </c>
      <c r="BH557" s="226">
        <f>IF(N557="sníž. přenesená",J557,0)</f>
        <v>0</v>
      </c>
      <c r="BI557" s="226">
        <f>IF(N557="nulová",J557,0)</f>
        <v>0</v>
      </c>
      <c r="BJ557" s="17" t="s">
        <v>156</v>
      </c>
      <c r="BK557" s="226">
        <f>ROUND(I557*H557,2)</f>
        <v>0</v>
      </c>
      <c r="BL557" s="17" t="s">
        <v>155</v>
      </c>
      <c r="BM557" s="225" t="s">
        <v>592</v>
      </c>
    </row>
    <row r="558" s="12" customFormat="1" ht="22.8" customHeight="1">
      <c r="A558" s="12"/>
      <c r="B558" s="198"/>
      <c r="C558" s="199"/>
      <c r="D558" s="200" t="s">
        <v>72</v>
      </c>
      <c r="E558" s="212" t="s">
        <v>593</v>
      </c>
      <c r="F558" s="212" t="s">
        <v>594</v>
      </c>
      <c r="G558" s="199"/>
      <c r="H558" s="199"/>
      <c r="I558" s="202"/>
      <c r="J558" s="213">
        <f>BK558</f>
        <v>0</v>
      </c>
      <c r="K558" s="199"/>
      <c r="L558" s="204"/>
      <c r="M558" s="205"/>
      <c r="N558" s="206"/>
      <c r="O558" s="206"/>
      <c r="P558" s="207">
        <f>SUM(P559:P562)</f>
        <v>0</v>
      </c>
      <c r="Q558" s="206"/>
      <c r="R558" s="207">
        <f>SUM(R559:R562)</f>
        <v>0</v>
      </c>
      <c r="S558" s="206"/>
      <c r="T558" s="208">
        <f>SUM(T559:T562)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9" t="s">
        <v>80</v>
      </c>
      <c r="AT558" s="210" t="s">
        <v>72</v>
      </c>
      <c r="AU558" s="210" t="s">
        <v>80</v>
      </c>
      <c r="AY558" s="209" t="s">
        <v>147</v>
      </c>
      <c r="BK558" s="211">
        <f>SUM(BK559:BK562)</f>
        <v>0</v>
      </c>
    </row>
    <row r="559" s="2" customFormat="1" ht="24.15" customHeight="1">
      <c r="A559" s="38"/>
      <c r="B559" s="39"/>
      <c r="C559" s="214" t="s">
        <v>390</v>
      </c>
      <c r="D559" s="214" t="s">
        <v>150</v>
      </c>
      <c r="E559" s="215" t="s">
        <v>595</v>
      </c>
      <c r="F559" s="216" t="s">
        <v>596</v>
      </c>
      <c r="G559" s="217" t="s">
        <v>168</v>
      </c>
      <c r="H559" s="218">
        <v>21.155999999999999</v>
      </c>
      <c r="I559" s="219"/>
      <c r="J559" s="220">
        <f>ROUND(I559*H559,2)</f>
        <v>0</v>
      </c>
      <c r="K559" s="216" t="s">
        <v>154</v>
      </c>
      <c r="L559" s="44"/>
      <c r="M559" s="221" t="s">
        <v>1</v>
      </c>
      <c r="N559" s="222" t="s">
        <v>39</v>
      </c>
      <c r="O559" s="91"/>
      <c r="P559" s="223">
        <f>O559*H559</f>
        <v>0</v>
      </c>
      <c r="Q559" s="223">
        <v>0</v>
      </c>
      <c r="R559" s="223">
        <f>Q559*H559</f>
        <v>0</v>
      </c>
      <c r="S559" s="223">
        <v>0</v>
      </c>
      <c r="T559" s="224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5" t="s">
        <v>155</v>
      </c>
      <c r="AT559" s="225" t="s">
        <v>150</v>
      </c>
      <c r="AU559" s="225" t="s">
        <v>156</v>
      </c>
      <c r="AY559" s="17" t="s">
        <v>147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7" t="s">
        <v>156</v>
      </c>
      <c r="BK559" s="226">
        <f>ROUND(I559*H559,2)</f>
        <v>0</v>
      </c>
      <c r="BL559" s="17" t="s">
        <v>155</v>
      </c>
      <c r="BM559" s="225" t="s">
        <v>597</v>
      </c>
    </row>
    <row r="560" s="14" customFormat="1">
      <c r="A560" s="14"/>
      <c r="B560" s="238"/>
      <c r="C560" s="239"/>
      <c r="D560" s="229" t="s">
        <v>157</v>
      </c>
      <c r="E560" s="240" t="s">
        <v>1</v>
      </c>
      <c r="F560" s="241" t="s">
        <v>566</v>
      </c>
      <c r="G560" s="239"/>
      <c r="H560" s="242">
        <v>7.9560000000000004</v>
      </c>
      <c r="I560" s="243"/>
      <c r="J560" s="239"/>
      <c r="K560" s="239"/>
      <c r="L560" s="244"/>
      <c r="M560" s="245"/>
      <c r="N560" s="246"/>
      <c r="O560" s="246"/>
      <c r="P560" s="246"/>
      <c r="Q560" s="246"/>
      <c r="R560" s="246"/>
      <c r="S560" s="246"/>
      <c r="T560" s="24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8" t="s">
        <v>157</v>
      </c>
      <c r="AU560" s="248" t="s">
        <v>156</v>
      </c>
      <c r="AV560" s="14" t="s">
        <v>156</v>
      </c>
      <c r="AW560" s="14" t="s">
        <v>30</v>
      </c>
      <c r="AX560" s="14" t="s">
        <v>14</v>
      </c>
      <c r="AY560" s="248" t="s">
        <v>147</v>
      </c>
    </row>
    <row r="561" s="14" customFormat="1">
      <c r="A561" s="14"/>
      <c r="B561" s="238"/>
      <c r="C561" s="239"/>
      <c r="D561" s="229" t="s">
        <v>157</v>
      </c>
      <c r="E561" s="240" t="s">
        <v>1</v>
      </c>
      <c r="F561" s="241" t="s">
        <v>567</v>
      </c>
      <c r="G561" s="239"/>
      <c r="H561" s="242">
        <v>13.199999999999999</v>
      </c>
      <c r="I561" s="243"/>
      <c r="J561" s="239"/>
      <c r="K561" s="239"/>
      <c r="L561" s="244"/>
      <c r="M561" s="245"/>
      <c r="N561" s="246"/>
      <c r="O561" s="246"/>
      <c r="P561" s="246"/>
      <c r="Q561" s="246"/>
      <c r="R561" s="246"/>
      <c r="S561" s="246"/>
      <c r="T561" s="24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8" t="s">
        <v>157</v>
      </c>
      <c r="AU561" s="248" t="s">
        <v>156</v>
      </c>
      <c r="AV561" s="14" t="s">
        <v>156</v>
      </c>
      <c r="AW561" s="14" t="s">
        <v>30</v>
      </c>
      <c r="AX561" s="14" t="s">
        <v>14</v>
      </c>
      <c r="AY561" s="248" t="s">
        <v>147</v>
      </c>
    </row>
    <row r="562" s="15" customFormat="1">
      <c r="A562" s="15"/>
      <c r="B562" s="249"/>
      <c r="C562" s="250"/>
      <c r="D562" s="229" t="s">
        <v>157</v>
      </c>
      <c r="E562" s="251" t="s">
        <v>1</v>
      </c>
      <c r="F562" s="252" t="s">
        <v>160</v>
      </c>
      <c r="G562" s="250"/>
      <c r="H562" s="253">
        <v>21.155999999999999</v>
      </c>
      <c r="I562" s="254"/>
      <c r="J562" s="250"/>
      <c r="K562" s="250"/>
      <c r="L562" s="255"/>
      <c r="M562" s="256"/>
      <c r="N562" s="257"/>
      <c r="O562" s="257"/>
      <c r="P562" s="257"/>
      <c r="Q562" s="257"/>
      <c r="R562" s="257"/>
      <c r="S562" s="257"/>
      <c r="T562" s="258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59" t="s">
        <v>157</v>
      </c>
      <c r="AU562" s="259" t="s">
        <v>156</v>
      </c>
      <c r="AV562" s="15" t="s">
        <v>155</v>
      </c>
      <c r="AW562" s="15" t="s">
        <v>30</v>
      </c>
      <c r="AX562" s="15" t="s">
        <v>80</v>
      </c>
      <c r="AY562" s="259" t="s">
        <v>147</v>
      </c>
    </row>
    <row r="563" s="12" customFormat="1" ht="22.8" customHeight="1">
      <c r="A563" s="12"/>
      <c r="B563" s="198"/>
      <c r="C563" s="199"/>
      <c r="D563" s="200" t="s">
        <v>72</v>
      </c>
      <c r="E563" s="212" t="s">
        <v>598</v>
      </c>
      <c r="F563" s="212" t="s">
        <v>599</v>
      </c>
      <c r="G563" s="199"/>
      <c r="H563" s="199"/>
      <c r="I563" s="202"/>
      <c r="J563" s="213">
        <f>BK563</f>
        <v>0</v>
      </c>
      <c r="K563" s="199"/>
      <c r="L563" s="204"/>
      <c r="M563" s="205"/>
      <c r="N563" s="206"/>
      <c r="O563" s="206"/>
      <c r="P563" s="207">
        <f>SUM(P564:P569)</f>
        <v>0</v>
      </c>
      <c r="Q563" s="206"/>
      <c r="R563" s="207">
        <f>SUM(R564:R569)</f>
        <v>0</v>
      </c>
      <c r="S563" s="206"/>
      <c r="T563" s="208">
        <f>SUM(T564:T569)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09" t="s">
        <v>80</v>
      </c>
      <c r="AT563" s="210" t="s">
        <v>72</v>
      </c>
      <c r="AU563" s="210" t="s">
        <v>80</v>
      </c>
      <c r="AY563" s="209" t="s">
        <v>147</v>
      </c>
      <c r="BK563" s="211">
        <f>SUM(BK564:BK569)</f>
        <v>0</v>
      </c>
    </row>
    <row r="564" s="2" customFormat="1" ht="16.5" customHeight="1">
      <c r="A564" s="38"/>
      <c r="B564" s="39"/>
      <c r="C564" s="214" t="s">
        <v>600</v>
      </c>
      <c r="D564" s="214" t="s">
        <v>150</v>
      </c>
      <c r="E564" s="215" t="s">
        <v>601</v>
      </c>
      <c r="F564" s="216" t="s">
        <v>602</v>
      </c>
      <c r="G564" s="217" t="s">
        <v>168</v>
      </c>
      <c r="H564" s="218">
        <v>5.2199999999999998</v>
      </c>
      <c r="I564" s="219"/>
      <c r="J564" s="220">
        <f>ROUND(I564*H564,2)</f>
        <v>0</v>
      </c>
      <c r="K564" s="216" t="s">
        <v>154</v>
      </c>
      <c r="L564" s="44"/>
      <c r="M564" s="221" t="s">
        <v>1</v>
      </c>
      <c r="N564" s="222" t="s">
        <v>39</v>
      </c>
      <c r="O564" s="91"/>
      <c r="P564" s="223">
        <f>O564*H564</f>
        <v>0</v>
      </c>
      <c r="Q564" s="223">
        <v>0</v>
      </c>
      <c r="R564" s="223">
        <f>Q564*H564</f>
        <v>0</v>
      </c>
      <c r="S564" s="223">
        <v>0</v>
      </c>
      <c r="T564" s="224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5" t="s">
        <v>155</v>
      </c>
      <c r="AT564" s="225" t="s">
        <v>150</v>
      </c>
      <c r="AU564" s="225" t="s">
        <v>156</v>
      </c>
      <c r="AY564" s="17" t="s">
        <v>147</v>
      </c>
      <c r="BE564" s="226">
        <f>IF(N564="základní",J564,0)</f>
        <v>0</v>
      </c>
      <c r="BF564" s="226">
        <f>IF(N564="snížená",J564,0)</f>
        <v>0</v>
      </c>
      <c r="BG564" s="226">
        <f>IF(N564="zákl. přenesená",J564,0)</f>
        <v>0</v>
      </c>
      <c r="BH564" s="226">
        <f>IF(N564="sníž. přenesená",J564,0)</f>
        <v>0</v>
      </c>
      <c r="BI564" s="226">
        <f>IF(N564="nulová",J564,0)</f>
        <v>0</v>
      </c>
      <c r="BJ564" s="17" t="s">
        <v>156</v>
      </c>
      <c r="BK564" s="226">
        <f>ROUND(I564*H564,2)</f>
        <v>0</v>
      </c>
      <c r="BL564" s="17" t="s">
        <v>155</v>
      </c>
      <c r="BM564" s="225" t="s">
        <v>603</v>
      </c>
    </row>
    <row r="565" s="13" customFormat="1">
      <c r="A565" s="13"/>
      <c r="B565" s="227"/>
      <c r="C565" s="228"/>
      <c r="D565" s="229" t="s">
        <v>157</v>
      </c>
      <c r="E565" s="230" t="s">
        <v>1</v>
      </c>
      <c r="F565" s="231" t="s">
        <v>514</v>
      </c>
      <c r="G565" s="228"/>
      <c r="H565" s="230" t="s">
        <v>1</v>
      </c>
      <c r="I565" s="232"/>
      <c r="J565" s="228"/>
      <c r="K565" s="228"/>
      <c r="L565" s="233"/>
      <c r="M565" s="234"/>
      <c r="N565" s="235"/>
      <c r="O565" s="235"/>
      <c r="P565" s="235"/>
      <c r="Q565" s="235"/>
      <c r="R565" s="235"/>
      <c r="S565" s="235"/>
      <c r="T565" s="23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7" t="s">
        <v>157</v>
      </c>
      <c r="AU565" s="237" t="s">
        <v>156</v>
      </c>
      <c r="AV565" s="13" t="s">
        <v>80</v>
      </c>
      <c r="AW565" s="13" t="s">
        <v>30</v>
      </c>
      <c r="AX565" s="13" t="s">
        <v>14</v>
      </c>
      <c r="AY565" s="237" t="s">
        <v>147</v>
      </c>
    </row>
    <row r="566" s="14" customFormat="1">
      <c r="A566" s="14"/>
      <c r="B566" s="238"/>
      <c r="C566" s="239"/>
      <c r="D566" s="229" t="s">
        <v>157</v>
      </c>
      <c r="E566" s="240" t="s">
        <v>1</v>
      </c>
      <c r="F566" s="241" t="s">
        <v>515</v>
      </c>
      <c r="G566" s="239"/>
      <c r="H566" s="242">
        <v>4.7999999999999998</v>
      </c>
      <c r="I566" s="243"/>
      <c r="J566" s="239"/>
      <c r="K566" s="239"/>
      <c r="L566" s="244"/>
      <c r="M566" s="245"/>
      <c r="N566" s="246"/>
      <c r="O566" s="246"/>
      <c r="P566" s="246"/>
      <c r="Q566" s="246"/>
      <c r="R566" s="246"/>
      <c r="S566" s="246"/>
      <c r="T566" s="24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8" t="s">
        <v>157</v>
      </c>
      <c r="AU566" s="248" t="s">
        <v>156</v>
      </c>
      <c r="AV566" s="14" t="s">
        <v>156</v>
      </c>
      <c r="AW566" s="14" t="s">
        <v>30</v>
      </c>
      <c r="AX566" s="14" t="s">
        <v>14</v>
      </c>
      <c r="AY566" s="248" t="s">
        <v>147</v>
      </c>
    </row>
    <row r="567" s="13" customFormat="1">
      <c r="A567" s="13"/>
      <c r="B567" s="227"/>
      <c r="C567" s="228"/>
      <c r="D567" s="229" t="s">
        <v>157</v>
      </c>
      <c r="E567" s="230" t="s">
        <v>1</v>
      </c>
      <c r="F567" s="231" t="s">
        <v>443</v>
      </c>
      <c r="G567" s="228"/>
      <c r="H567" s="230" t="s">
        <v>1</v>
      </c>
      <c r="I567" s="232"/>
      <c r="J567" s="228"/>
      <c r="K567" s="228"/>
      <c r="L567" s="233"/>
      <c r="M567" s="234"/>
      <c r="N567" s="235"/>
      <c r="O567" s="235"/>
      <c r="P567" s="235"/>
      <c r="Q567" s="235"/>
      <c r="R567" s="235"/>
      <c r="S567" s="235"/>
      <c r="T567" s="23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7" t="s">
        <v>157</v>
      </c>
      <c r="AU567" s="237" t="s">
        <v>156</v>
      </c>
      <c r="AV567" s="13" t="s">
        <v>80</v>
      </c>
      <c r="AW567" s="13" t="s">
        <v>30</v>
      </c>
      <c r="AX567" s="13" t="s">
        <v>14</v>
      </c>
      <c r="AY567" s="237" t="s">
        <v>147</v>
      </c>
    </row>
    <row r="568" s="14" customFormat="1">
      <c r="A568" s="14"/>
      <c r="B568" s="238"/>
      <c r="C568" s="239"/>
      <c r="D568" s="229" t="s">
        <v>157</v>
      </c>
      <c r="E568" s="240" t="s">
        <v>1</v>
      </c>
      <c r="F568" s="241" t="s">
        <v>444</v>
      </c>
      <c r="G568" s="239"/>
      <c r="H568" s="242">
        <v>0.41999999999999998</v>
      </c>
      <c r="I568" s="243"/>
      <c r="J568" s="239"/>
      <c r="K568" s="239"/>
      <c r="L568" s="244"/>
      <c r="M568" s="245"/>
      <c r="N568" s="246"/>
      <c r="O568" s="246"/>
      <c r="P568" s="246"/>
      <c r="Q568" s="246"/>
      <c r="R568" s="246"/>
      <c r="S568" s="246"/>
      <c r="T568" s="247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8" t="s">
        <v>157</v>
      </c>
      <c r="AU568" s="248" t="s">
        <v>156</v>
      </c>
      <c r="AV568" s="14" t="s">
        <v>156</v>
      </c>
      <c r="AW568" s="14" t="s">
        <v>30</v>
      </c>
      <c r="AX568" s="14" t="s">
        <v>14</v>
      </c>
      <c r="AY568" s="248" t="s">
        <v>147</v>
      </c>
    </row>
    <row r="569" s="15" customFormat="1">
      <c r="A569" s="15"/>
      <c r="B569" s="249"/>
      <c r="C569" s="250"/>
      <c r="D569" s="229" t="s">
        <v>157</v>
      </c>
      <c r="E569" s="251" t="s">
        <v>1</v>
      </c>
      <c r="F569" s="252" t="s">
        <v>160</v>
      </c>
      <c r="G569" s="250"/>
      <c r="H569" s="253">
        <v>5.2199999999999998</v>
      </c>
      <c r="I569" s="254"/>
      <c r="J569" s="250"/>
      <c r="K569" s="250"/>
      <c r="L569" s="255"/>
      <c r="M569" s="256"/>
      <c r="N569" s="257"/>
      <c r="O569" s="257"/>
      <c r="P569" s="257"/>
      <c r="Q569" s="257"/>
      <c r="R569" s="257"/>
      <c r="S569" s="257"/>
      <c r="T569" s="258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59" t="s">
        <v>157</v>
      </c>
      <c r="AU569" s="259" t="s">
        <v>156</v>
      </c>
      <c r="AV569" s="15" t="s">
        <v>155</v>
      </c>
      <c r="AW569" s="15" t="s">
        <v>30</v>
      </c>
      <c r="AX569" s="15" t="s">
        <v>80</v>
      </c>
      <c r="AY569" s="259" t="s">
        <v>147</v>
      </c>
    </row>
    <row r="570" s="12" customFormat="1" ht="22.8" customHeight="1">
      <c r="A570" s="12"/>
      <c r="B570" s="198"/>
      <c r="C570" s="199"/>
      <c r="D570" s="200" t="s">
        <v>72</v>
      </c>
      <c r="E570" s="212" t="s">
        <v>258</v>
      </c>
      <c r="F570" s="212" t="s">
        <v>259</v>
      </c>
      <c r="G570" s="199"/>
      <c r="H570" s="199"/>
      <c r="I570" s="202"/>
      <c r="J570" s="213">
        <f>BK570</f>
        <v>0</v>
      </c>
      <c r="K570" s="199"/>
      <c r="L570" s="204"/>
      <c r="M570" s="205"/>
      <c r="N570" s="206"/>
      <c r="O570" s="206"/>
      <c r="P570" s="207">
        <f>P571</f>
        <v>0</v>
      </c>
      <c r="Q570" s="206"/>
      <c r="R570" s="207">
        <f>R571</f>
        <v>0</v>
      </c>
      <c r="S570" s="206"/>
      <c r="T570" s="208">
        <f>T571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09" t="s">
        <v>80</v>
      </c>
      <c r="AT570" s="210" t="s">
        <v>72</v>
      </c>
      <c r="AU570" s="210" t="s">
        <v>80</v>
      </c>
      <c r="AY570" s="209" t="s">
        <v>147</v>
      </c>
      <c r="BK570" s="211">
        <f>BK571</f>
        <v>0</v>
      </c>
    </row>
    <row r="571" s="2" customFormat="1" ht="16.5" customHeight="1">
      <c r="A571" s="38"/>
      <c r="B571" s="39"/>
      <c r="C571" s="214" t="s">
        <v>395</v>
      </c>
      <c r="D571" s="214" t="s">
        <v>150</v>
      </c>
      <c r="E571" s="215" t="s">
        <v>604</v>
      </c>
      <c r="F571" s="216" t="s">
        <v>605</v>
      </c>
      <c r="G571" s="217" t="s">
        <v>248</v>
      </c>
      <c r="H571" s="218">
        <v>1</v>
      </c>
      <c r="I571" s="219"/>
      <c r="J571" s="220">
        <f>ROUND(I571*H571,2)</f>
        <v>0</v>
      </c>
      <c r="K571" s="216" t="s">
        <v>154</v>
      </c>
      <c r="L571" s="44"/>
      <c r="M571" s="221" t="s">
        <v>1</v>
      </c>
      <c r="N571" s="222" t="s">
        <v>39</v>
      </c>
      <c r="O571" s="91"/>
      <c r="P571" s="223">
        <f>O571*H571</f>
        <v>0</v>
      </c>
      <c r="Q571" s="223">
        <v>0</v>
      </c>
      <c r="R571" s="223">
        <f>Q571*H571</f>
        <v>0</v>
      </c>
      <c r="S571" s="223">
        <v>0</v>
      </c>
      <c r="T571" s="224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5" t="s">
        <v>155</v>
      </c>
      <c r="AT571" s="225" t="s">
        <v>150</v>
      </c>
      <c r="AU571" s="225" t="s">
        <v>156</v>
      </c>
      <c r="AY571" s="17" t="s">
        <v>147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7" t="s">
        <v>156</v>
      </c>
      <c r="BK571" s="226">
        <f>ROUND(I571*H571,2)</f>
        <v>0</v>
      </c>
      <c r="BL571" s="17" t="s">
        <v>155</v>
      </c>
      <c r="BM571" s="225" t="s">
        <v>606</v>
      </c>
    </row>
    <row r="572" s="12" customFormat="1" ht="22.8" customHeight="1">
      <c r="A572" s="12"/>
      <c r="B572" s="198"/>
      <c r="C572" s="199"/>
      <c r="D572" s="200" t="s">
        <v>72</v>
      </c>
      <c r="E572" s="212" t="s">
        <v>607</v>
      </c>
      <c r="F572" s="212" t="s">
        <v>608</v>
      </c>
      <c r="G572" s="199"/>
      <c r="H572" s="199"/>
      <c r="I572" s="202"/>
      <c r="J572" s="213">
        <f>BK572</f>
        <v>0</v>
      </c>
      <c r="K572" s="199"/>
      <c r="L572" s="204"/>
      <c r="M572" s="205"/>
      <c r="N572" s="206"/>
      <c r="O572" s="206"/>
      <c r="P572" s="207">
        <f>P573</f>
        <v>0</v>
      </c>
      <c r="Q572" s="206"/>
      <c r="R572" s="207">
        <f>R573</f>
        <v>0</v>
      </c>
      <c r="S572" s="206"/>
      <c r="T572" s="208">
        <f>T573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9" t="s">
        <v>80</v>
      </c>
      <c r="AT572" s="210" t="s">
        <v>72</v>
      </c>
      <c r="AU572" s="210" t="s">
        <v>80</v>
      </c>
      <c r="AY572" s="209" t="s">
        <v>147</v>
      </c>
      <c r="BK572" s="211">
        <f>BK573</f>
        <v>0</v>
      </c>
    </row>
    <row r="573" s="2" customFormat="1" ht="33" customHeight="1">
      <c r="A573" s="38"/>
      <c r="B573" s="39"/>
      <c r="C573" s="214" t="s">
        <v>609</v>
      </c>
      <c r="D573" s="214" t="s">
        <v>150</v>
      </c>
      <c r="E573" s="215" t="s">
        <v>610</v>
      </c>
      <c r="F573" s="216" t="s">
        <v>611</v>
      </c>
      <c r="G573" s="217" t="s">
        <v>267</v>
      </c>
      <c r="H573" s="218">
        <v>5.5170000000000003</v>
      </c>
      <c r="I573" s="219"/>
      <c r="J573" s="220">
        <f>ROUND(I573*H573,2)</f>
        <v>0</v>
      </c>
      <c r="K573" s="216" t="s">
        <v>154</v>
      </c>
      <c r="L573" s="44"/>
      <c r="M573" s="221" t="s">
        <v>1</v>
      </c>
      <c r="N573" s="222" t="s">
        <v>39</v>
      </c>
      <c r="O573" s="91"/>
      <c r="P573" s="223">
        <f>O573*H573</f>
        <v>0</v>
      </c>
      <c r="Q573" s="223">
        <v>0</v>
      </c>
      <c r="R573" s="223">
        <f>Q573*H573</f>
        <v>0</v>
      </c>
      <c r="S573" s="223">
        <v>0</v>
      </c>
      <c r="T573" s="224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5" t="s">
        <v>155</v>
      </c>
      <c r="AT573" s="225" t="s">
        <v>150</v>
      </c>
      <c r="AU573" s="225" t="s">
        <v>156</v>
      </c>
      <c r="AY573" s="17" t="s">
        <v>147</v>
      </c>
      <c r="BE573" s="226">
        <f>IF(N573="základní",J573,0)</f>
        <v>0</v>
      </c>
      <c r="BF573" s="226">
        <f>IF(N573="snížená",J573,0)</f>
        <v>0</v>
      </c>
      <c r="BG573" s="226">
        <f>IF(N573="zákl. přenesená",J573,0)</f>
        <v>0</v>
      </c>
      <c r="BH573" s="226">
        <f>IF(N573="sníž. přenesená",J573,0)</f>
        <v>0</v>
      </c>
      <c r="BI573" s="226">
        <f>IF(N573="nulová",J573,0)</f>
        <v>0</v>
      </c>
      <c r="BJ573" s="17" t="s">
        <v>156</v>
      </c>
      <c r="BK573" s="226">
        <f>ROUND(I573*H573,2)</f>
        <v>0</v>
      </c>
      <c r="BL573" s="17" t="s">
        <v>155</v>
      </c>
      <c r="BM573" s="225" t="s">
        <v>612</v>
      </c>
    </row>
    <row r="574" s="12" customFormat="1" ht="22.8" customHeight="1">
      <c r="A574" s="12"/>
      <c r="B574" s="198"/>
      <c r="C574" s="199"/>
      <c r="D574" s="200" t="s">
        <v>72</v>
      </c>
      <c r="E574" s="212" t="s">
        <v>613</v>
      </c>
      <c r="F574" s="212" t="s">
        <v>614</v>
      </c>
      <c r="G574" s="199"/>
      <c r="H574" s="199"/>
      <c r="I574" s="202"/>
      <c r="J574" s="213">
        <f>BK574</f>
        <v>0</v>
      </c>
      <c r="K574" s="199"/>
      <c r="L574" s="204"/>
      <c r="M574" s="205"/>
      <c r="N574" s="206"/>
      <c r="O574" s="206"/>
      <c r="P574" s="207">
        <f>SUM(P575:P617)</f>
        <v>0</v>
      </c>
      <c r="Q574" s="206"/>
      <c r="R574" s="207">
        <f>SUM(R575:R617)</f>
        <v>0</v>
      </c>
      <c r="S574" s="206"/>
      <c r="T574" s="208">
        <f>SUM(T575:T617)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09" t="s">
        <v>80</v>
      </c>
      <c r="AT574" s="210" t="s">
        <v>72</v>
      </c>
      <c r="AU574" s="210" t="s">
        <v>80</v>
      </c>
      <c r="AY574" s="209" t="s">
        <v>147</v>
      </c>
      <c r="BK574" s="211">
        <f>SUM(BK575:BK617)</f>
        <v>0</v>
      </c>
    </row>
    <row r="575" s="2" customFormat="1" ht="21.75" customHeight="1">
      <c r="A575" s="38"/>
      <c r="B575" s="39"/>
      <c r="C575" s="214" t="s">
        <v>398</v>
      </c>
      <c r="D575" s="214" t="s">
        <v>150</v>
      </c>
      <c r="E575" s="215" t="s">
        <v>615</v>
      </c>
      <c r="F575" s="216" t="s">
        <v>616</v>
      </c>
      <c r="G575" s="217" t="s">
        <v>168</v>
      </c>
      <c r="H575" s="218">
        <v>3.9780000000000002</v>
      </c>
      <c r="I575" s="219"/>
      <c r="J575" s="220">
        <f>ROUND(I575*H575,2)</f>
        <v>0</v>
      </c>
      <c r="K575" s="216" t="s">
        <v>154</v>
      </c>
      <c r="L575" s="44"/>
      <c r="M575" s="221" t="s">
        <v>1</v>
      </c>
      <c r="N575" s="222" t="s">
        <v>39</v>
      </c>
      <c r="O575" s="91"/>
      <c r="P575" s="223">
        <f>O575*H575</f>
        <v>0</v>
      </c>
      <c r="Q575" s="223">
        <v>0</v>
      </c>
      <c r="R575" s="223">
        <f>Q575*H575</f>
        <v>0</v>
      </c>
      <c r="S575" s="223">
        <v>0</v>
      </c>
      <c r="T575" s="224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5" t="s">
        <v>155</v>
      </c>
      <c r="AT575" s="225" t="s">
        <v>150</v>
      </c>
      <c r="AU575" s="225" t="s">
        <v>156</v>
      </c>
      <c r="AY575" s="17" t="s">
        <v>147</v>
      </c>
      <c r="BE575" s="226">
        <f>IF(N575="základní",J575,0)</f>
        <v>0</v>
      </c>
      <c r="BF575" s="226">
        <f>IF(N575="snížená",J575,0)</f>
        <v>0</v>
      </c>
      <c r="BG575" s="226">
        <f>IF(N575="zákl. přenesená",J575,0)</f>
        <v>0</v>
      </c>
      <c r="BH575" s="226">
        <f>IF(N575="sníž. přenesená",J575,0)</f>
        <v>0</v>
      </c>
      <c r="BI575" s="226">
        <f>IF(N575="nulová",J575,0)</f>
        <v>0</v>
      </c>
      <c r="BJ575" s="17" t="s">
        <v>156</v>
      </c>
      <c r="BK575" s="226">
        <f>ROUND(I575*H575,2)</f>
        <v>0</v>
      </c>
      <c r="BL575" s="17" t="s">
        <v>155</v>
      </c>
      <c r="BM575" s="225" t="s">
        <v>617</v>
      </c>
    </row>
    <row r="576" s="13" customFormat="1">
      <c r="A576" s="13"/>
      <c r="B576" s="227"/>
      <c r="C576" s="228"/>
      <c r="D576" s="229" t="s">
        <v>157</v>
      </c>
      <c r="E576" s="230" t="s">
        <v>1</v>
      </c>
      <c r="F576" s="231" t="s">
        <v>379</v>
      </c>
      <c r="G576" s="228"/>
      <c r="H576" s="230" t="s">
        <v>1</v>
      </c>
      <c r="I576" s="232"/>
      <c r="J576" s="228"/>
      <c r="K576" s="228"/>
      <c r="L576" s="233"/>
      <c r="M576" s="234"/>
      <c r="N576" s="235"/>
      <c r="O576" s="235"/>
      <c r="P576" s="235"/>
      <c r="Q576" s="235"/>
      <c r="R576" s="235"/>
      <c r="S576" s="235"/>
      <c r="T576" s="23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7" t="s">
        <v>157</v>
      </c>
      <c r="AU576" s="237" t="s">
        <v>156</v>
      </c>
      <c r="AV576" s="13" t="s">
        <v>80</v>
      </c>
      <c r="AW576" s="13" t="s">
        <v>30</v>
      </c>
      <c r="AX576" s="13" t="s">
        <v>14</v>
      </c>
      <c r="AY576" s="237" t="s">
        <v>147</v>
      </c>
    </row>
    <row r="577" s="14" customFormat="1">
      <c r="A577" s="14"/>
      <c r="B577" s="238"/>
      <c r="C577" s="239"/>
      <c r="D577" s="229" t="s">
        <v>157</v>
      </c>
      <c r="E577" s="240" t="s">
        <v>1</v>
      </c>
      <c r="F577" s="241" t="s">
        <v>552</v>
      </c>
      <c r="G577" s="239"/>
      <c r="H577" s="242">
        <v>3.9780000000000002</v>
      </c>
      <c r="I577" s="243"/>
      <c r="J577" s="239"/>
      <c r="K577" s="239"/>
      <c r="L577" s="244"/>
      <c r="M577" s="245"/>
      <c r="N577" s="246"/>
      <c r="O577" s="246"/>
      <c r="P577" s="246"/>
      <c r="Q577" s="246"/>
      <c r="R577" s="246"/>
      <c r="S577" s="246"/>
      <c r="T577" s="24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8" t="s">
        <v>157</v>
      </c>
      <c r="AU577" s="248" t="s">
        <v>156</v>
      </c>
      <c r="AV577" s="14" t="s">
        <v>156</v>
      </c>
      <c r="AW577" s="14" t="s">
        <v>30</v>
      </c>
      <c r="AX577" s="14" t="s">
        <v>14</v>
      </c>
      <c r="AY577" s="248" t="s">
        <v>147</v>
      </c>
    </row>
    <row r="578" s="15" customFormat="1">
      <c r="A578" s="15"/>
      <c r="B578" s="249"/>
      <c r="C578" s="250"/>
      <c r="D578" s="229" t="s">
        <v>157</v>
      </c>
      <c r="E578" s="251" t="s">
        <v>1</v>
      </c>
      <c r="F578" s="252" t="s">
        <v>160</v>
      </c>
      <c r="G578" s="250"/>
      <c r="H578" s="253">
        <v>3.9780000000000002</v>
      </c>
      <c r="I578" s="254"/>
      <c r="J578" s="250"/>
      <c r="K578" s="250"/>
      <c r="L578" s="255"/>
      <c r="M578" s="256"/>
      <c r="N578" s="257"/>
      <c r="O578" s="257"/>
      <c r="P578" s="257"/>
      <c r="Q578" s="257"/>
      <c r="R578" s="257"/>
      <c r="S578" s="257"/>
      <c r="T578" s="258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59" t="s">
        <v>157</v>
      </c>
      <c r="AU578" s="259" t="s">
        <v>156</v>
      </c>
      <c r="AV578" s="15" t="s">
        <v>155</v>
      </c>
      <c r="AW578" s="15" t="s">
        <v>30</v>
      </c>
      <c r="AX578" s="15" t="s">
        <v>80</v>
      </c>
      <c r="AY578" s="259" t="s">
        <v>147</v>
      </c>
    </row>
    <row r="579" s="2" customFormat="1" ht="16.5" customHeight="1">
      <c r="A579" s="38"/>
      <c r="B579" s="39"/>
      <c r="C579" s="214" t="s">
        <v>618</v>
      </c>
      <c r="D579" s="214" t="s">
        <v>150</v>
      </c>
      <c r="E579" s="215" t="s">
        <v>619</v>
      </c>
      <c r="F579" s="216" t="s">
        <v>620</v>
      </c>
      <c r="G579" s="217" t="s">
        <v>217</v>
      </c>
      <c r="H579" s="218">
        <v>5.7400000000000002</v>
      </c>
      <c r="I579" s="219"/>
      <c r="J579" s="220">
        <f>ROUND(I579*H579,2)</f>
        <v>0</v>
      </c>
      <c r="K579" s="216" t="s">
        <v>154</v>
      </c>
      <c r="L579" s="44"/>
      <c r="M579" s="221" t="s">
        <v>1</v>
      </c>
      <c r="N579" s="222" t="s">
        <v>39</v>
      </c>
      <c r="O579" s="91"/>
      <c r="P579" s="223">
        <f>O579*H579</f>
        <v>0</v>
      </c>
      <c r="Q579" s="223">
        <v>0</v>
      </c>
      <c r="R579" s="223">
        <f>Q579*H579</f>
        <v>0</v>
      </c>
      <c r="S579" s="223">
        <v>0</v>
      </c>
      <c r="T579" s="224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5" t="s">
        <v>155</v>
      </c>
      <c r="AT579" s="225" t="s">
        <v>150</v>
      </c>
      <c r="AU579" s="225" t="s">
        <v>156</v>
      </c>
      <c r="AY579" s="17" t="s">
        <v>147</v>
      </c>
      <c r="BE579" s="226">
        <f>IF(N579="základní",J579,0)</f>
        <v>0</v>
      </c>
      <c r="BF579" s="226">
        <f>IF(N579="snížená",J579,0)</f>
        <v>0</v>
      </c>
      <c r="BG579" s="226">
        <f>IF(N579="zákl. přenesená",J579,0)</f>
        <v>0</v>
      </c>
      <c r="BH579" s="226">
        <f>IF(N579="sníž. přenesená",J579,0)</f>
        <v>0</v>
      </c>
      <c r="BI579" s="226">
        <f>IF(N579="nulová",J579,0)</f>
        <v>0</v>
      </c>
      <c r="BJ579" s="17" t="s">
        <v>156</v>
      </c>
      <c r="BK579" s="226">
        <f>ROUND(I579*H579,2)</f>
        <v>0</v>
      </c>
      <c r="BL579" s="17" t="s">
        <v>155</v>
      </c>
      <c r="BM579" s="225" t="s">
        <v>621</v>
      </c>
    </row>
    <row r="580" s="13" customFormat="1">
      <c r="A580" s="13"/>
      <c r="B580" s="227"/>
      <c r="C580" s="228"/>
      <c r="D580" s="229" t="s">
        <v>157</v>
      </c>
      <c r="E580" s="230" t="s">
        <v>1</v>
      </c>
      <c r="F580" s="231" t="s">
        <v>379</v>
      </c>
      <c r="G580" s="228"/>
      <c r="H580" s="230" t="s">
        <v>1</v>
      </c>
      <c r="I580" s="232"/>
      <c r="J580" s="228"/>
      <c r="K580" s="228"/>
      <c r="L580" s="233"/>
      <c r="M580" s="234"/>
      <c r="N580" s="235"/>
      <c r="O580" s="235"/>
      <c r="P580" s="235"/>
      <c r="Q580" s="235"/>
      <c r="R580" s="235"/>
      <c r="S580" s="235"/>
      <c r="T580" s="23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7" t="s">
        <v>157</v>
      </c>
      <c r="AU580" s="237" t="s">
        <v>156</v>
      </c>
      <c r="AV580" s="13" t="s">
        <v>80</v>
      </c>
      <c r="AW580" s="13" t="s">
        <v>30</v>
      </c>
      <c r="AX580" s="13" t="s">
        <v>14</v>
      </c>
      <c r="AY580" s="237" t="s">
        <v>147</v>
      </c>
    </row>
    <row r="581" s="14" customFormat="1">
      <c r="A581" s="14"/>
      <c r="B581" s="238"/>
      <c r="C581" s="239"/>
      <c r="D581" s="229" t="s">
        <v>157</v>
      </c>
      <c r="E581" s="240" t="s">
        <v>1</v>
      </c>
      <c r="F581" s="241" t="s">
        <v>477</v>
      </c>
      <c r="G581" s="239"/>
      <c r="H581" s="242">
        <v>5.7400000000000002</v>
      </c>
      <c r="I581" s="243"/>
      <c r="J581" s="239"/>
      <c r="K581" s="239"/>
      <c r="L581" s="244"/>
      <c r="M581" s="245"/>
      <c r="N581" s="246"/>
      <c r="O581" s="246"/>
      <c r="P581" s="246"/>
      <c r="Q581" s="246"/>
      <c r="R581" s="246"/>
      <c r="S581" s="246"/>
      <c r="T581" s="24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8" t="s">
        <v>157</v>
      </c>
      <c r="AU581" s="248" t="s">
        <v>156</v>
      </c>
      <c r="AV581" s="14" t="s">
        <v>156</v>
      </c>
      <c r="AW581" s="14" t="s">
        <v>30</v>
      </c>
      <c r="AX581" s="14" t="s">
        <v>14</v>
      </c>
      <c r="AY581" s="248" t="s">
        <v>147</v>
      </c>
    </row>
    <row r="582" s="15" customFormat="1">
      <c r="A582" s="15"/>
      <c r="B582" s="249"/>
      <c r="C582" s="250"/>
      <c r="D582" s="229" t="s">
        <v>157</v>
      </c>
      <c r="E582" s="251" t="s">
        <v>1</v>
      </c>
      <c r="F582" s="252" t="s">
        <v>160</v>
      </c>
      <c r="G582" s="250"/>
      <c r="H582" s="253">
        <v>5.7400000000000002</v>
      </c>
      <c r="I582" s="254"/>
      <c r="J582" s="250"/>
      <c r="K582" s="250"/>
      <c r="L582" s="255"/>
      <c r="M582" s="256"/>
      <c r="N582" s="257"/>
      <c r="O582" s="257"/>
      <c r="P582" s="257"/>
      <c r="Q582" s="257"/>
      <c r="R582" s="257"/>
      <c r="S582" s="257"/>
      <c r="T582" s="258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9" t="s">
        <v>157</v>
      </c>
      <c r="AU582" s="259" t="s">
        <v>156</v>
      </c>
      <c r="AV582" s="15" t="s">
        <v>155</v>
      </c>
      <c r="AW582" s="15" t="s">
        <v>30</v>
      </c>
      <c r="AX582" s="15" t="s">
        <v>80</v>
      </c>
      <c r="AY582" s="259" t="s">
        <v>147</v>
      </c>
    </row>
    <row r="583" s="2" customFormat="1" ht="16.5" customHeight="1">
      <c r="A583" s="38"/>
      <c r="B583" s="39"/>
      <c r="C583" s="214" t="s">
        <v>405</v>
      </c>
      <c r="D583" s="214" t="s">
        <v>150</v>
      </c>
      <c r="E583" s="215" t="s">
        <v>622</v>
      </c>
      <c r="F583" s="216" t="s">
        <v>623</v>
      </c>
      <c r="G583" s="217" t="s">
        <v>168</v>
      </c>
      <c r="H583" s="218">
        <v>3.9780000000000002</v>
      </c>
      <c r="I583" s="219"/>
      <c r="J583" s="220">
        <f>ROUND(I583*H583,2)</f>
        <v>0</v>
      </c>
      <c r="K583" s="216" t="s">
        <v>154</v>
      </c>
      <c r="L583" s="44"/>
      <c r="M583" s="221" t="s">
        <v>1</v>
      </c>
      <c r="N583" s="222" t="s">
        <v>39</v>
      </c>
      <c r="O583" s="91"/>
      <c r="P583" s="223">
        <f>O583*H583</f>
        <v>0</v>
      </c>
      <c r="Q583" s="223">
        <v>0</v>
      </c>
      <c r="R583" s="223">
        <f>Q583*H583</f>
        <v>0</v>
      </c>
      <c r="S583" s="223">
        <v>0</v>
      </c>
      <c r="T583" s="224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5" t="s">
        <v>155</v>
      </c>
      <c r="AT583" s="225" t="s">
        <v>150</v>
      </c>
      <c r="AU583" s="225" t="s">
        <v>156</v>
      </c>
      <c r="AY583" s="17" t="s">
        <v>147</v>
      </c>
      <c r="BE583" s="226">
        <f>IF(N583="základní",J583,0)</f>
        <v>0</v>
      </c>
      <c r="BF583" s="226">
        <f>IF(N583="snížená",J583,0)</f>
        <v>0</v>
      </c>
      <c r="BG583" s="226">
        <f>IF(N583="zákl. přenesená",J583,0)</f>
        <v>0</v>
      </c>
      <c r="BH583" s="226">
        <f>IF(N583="sníž. přenesená",J583,0)</f>
        <v>0</v>
      </c>
      <c r="BI583" s="226">
        <f>IF(N583="nulová",J583,0)</f>
        <v>0</v>
      </c>
      <c r="BJ583" s="17" t="s">
        <v>156</v>
      </c>
      <c r="BK583" s="226">
        <f>ROUND(I583*H583,2)</f>
        <v>0</v>
      </c>
      <c r="BL583" s="17" t="s">
        <v>155</v>
      </c>
      <c r="BM583" s="225" t="s">
        <v>624</v>
      </c>
    </row>
    <row r="584" s="13" customFormat="1">
      <c r="A584" s="13"/>
      <c r="B584" s="227"/>
      <c r="C584" s="228"/>
      <c r="D584" s="229" t="s">
        <v>157</v>
      </c>
      <c r="E584" s="230" t="s">
        <v>1</v>
      </c>
      <c r="F584" s="231" t="s">
        <v>379</v>
      </c>
      <c r="G584" s="228"/>
      <c r="H584" s="230" t="s">
        <v>1</v>
      </c>
      <c r="I584" s="232"/>
      <c r="J584" s="228"/>
      <c r="K584" s="228"/>
      <c r="L584" s="233"/>
      <c r="M584" s="234"/>
      <c r="N584" s="235"/>
      <c r="O584" s="235"/>
      <c r="P584" s="235"/>
      <c r="Q584" s="235"/>
      <c r="R584" s="235"/>
      <c r="S584" s="235"/>
      <c r="T584" s="23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7" t="s">
        <v>157</v>
      </c>
      <c r="AU584" s="237" t="s">
        <v>156</v>
      </c>
      <c r="AV584" s="13" t="s">
        <v>80</v>
      </c>
      <c r="AW584" s="13" t="s">
        <v>30</v>
      </c>
      <c r="AX584" s="13" t="s">
        <v>14</v>
      </c>
      <c r="AY584" s="237" t="s">
        <v>147</v>
      </c>
    </row>
    <row r="585" s="14" customFormat="1">
      <c r="A585" s="14"/>
      <c r="B585" s="238"/>
      <c r="C585" s="239"/>
      <c r="D585" s="229" t="s">
        <v>157</v>
      </c>
      <c r="E585" s="240" t="s">
        <v>1</v>
      </c>
      <c r="F585" s="241" t="s">
        <v>552</v>
      </c>
      <c r="G585" s="239"/>
      <c r="H585" s="242">
        <v>3.9780000000000002</v>
      </c>
      <c r="I585" s="243"/>
      <c r="J585" s="239"/>
      <c r="K585" s="239"/>
      <c r="L585" s="244"/>
      <c r="M585" s="245"/>
      <c r="N585" s="246"/>
      <c r="O585" s="246"/>
      <c r="P585" s="246"/>
      <c r="Q585" s="246"/>
      <c r="R585" s="246"/>
      <c r="S585" s="246"/>
      <c r="T585" s="24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8" t="s">
        <v>157</v>
      </c>
      <c r="AU585" s="248" t="s">
        <v>156</v>
      </c>
      <c r="AV585" s="14" t="s">
        <v>156</v>
      </c>
      <c r="AW585" s="14" t="s">
        <v>30</v>
      </c>
      <c r="AX585" s="14" t="s">
        <v>14</v>
      </c>
      <c r="AY585" s="248" t="s">
        <v>147</v>
      </c>
    </row>
    <row r="586" s="15" customFormat="1">
      <c r="A586" s="15"/>
      <c r="B586" s="249"/>
      <c r="C586" s="250"/>
      <c r="D586" s="229" t="s">
        <v>157</v>
      </c>
      <c r="E586" s="251" t="s">
        <v>1</v>
      </c>
      <c r="F586" s="252" t="s">
        <v>160</v>
      </c>
      <c r="G586" s="250"/>
      <c r="H586" s="253">
        <v>3.9780000000000002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9" t="s">
        <v>157</v>
      </c>
      <c r="AU586" s="259" t="s">
        <v>156</v>
      </c>
      <c r="AV586" s="15" t="s">
        <v>155</v>
      </c>
      <c r="AW586" s="15" t="s">
        <v>30</v>
      </c>
      <c r="AX586" s="15" t="s">
        <v>80</v>
      </c>
      <c r="AY586" s="259" t="s">
        <v>147</v>
      </c>
    </row>
    <row r="587" s="2" customFormat="1" ht="16.5" customHeight="1">
      <c r="A587" s="38"/>
      <c r="B587" s="39"/>
      <c r="C587" s="214" t="s">
        <v>625</v>
      </c>
      <c r="D587" s="214" t="s">
        <v>150</v>
      </c>
      <c r="E587" s="215" t="s">
        <v>626</v>
      </c>
      <c r="F587" s="216" t="s">
        <v>627</v>
      </c>
      <c r="G587" s="217" t="s">
        <v>168</v>
      </c>
      <c r="H587" s="218">
        <v>4.7999999999999998</v>
      </c>
      <c r="I587" s="219"/>
      <c r="J587" s="220">
        <f>ROUND(I587*H587,2)</f>
        <v>0</v>
      </c>
      <c r="K587" s="216" t="s">
        <v>154</v>
      </c>
      <c r="L587" s="44"/>
      <c r="M587" s="221" t="s">
        <v>1</v>
      </c>
      <c r="N587" s="222" t="s">
        <v>39</v>
      </c>
      <c r="O587" s="91"/>
      <c r="P587" s="223">
        <f>O587*H587</f>
        <v>0</v>
      </c>
      <c r="Q587" s="223">
        <v>0</v>
      </c>
      <c r="R587" s="223">
        <f>Q587*H587</f>
        <v>0</v>
      </c>
      <c r="S587" s="223">
        <v>0</v>
      </c>
      <c r="T587" s="224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5" t="s">
        <v>155</v>
      </c>
      <c r="AT587" s="225" t="s">
        <v>150</v>
      </c>
      <c r="AU587" s="225" t="s">
        <v>156</v>
      </c>
      <c r="AY587" s="17" t="s">
        <v>147</v>
      </c>
      <c r="BE587" s="226">
        <f>IF(N587="základní",J587,0)</f>
        <v>0</v>
      </c>
      <c r="BF587" s="226">
        <f>IF(N587="snížená",J587,0)</f>
        <v>0</v>
      </c>
      <c r="BG587" s="226">
        <f>IF(N587="zákl. přenesená",J587,0)</f>
        <v>0</v>
      </c>
      <c r="BH587" s="226">
        <f>IF(N587="sníž. přenesená",J587,0)</f>
        <v>0</v>
      </c>
      <c r="BI587" s="226">
        <f>IF(N587="nulová",J587,0)</f>
        <v>0</v>
      </c>
      <c r="BJ587" s="17" t="s">
        <v>156</v>
      </c>
      <c r="BK587" s="226">
        <f>ROUND(I587*H587,2)</f>
        <v>0</v>
      </c>
      <c r="BL587" s="17" t="s">
        <v>155</v>
      </c>
      <c r="BM587" s="225" t="s">
        <v>628</v>
      </c>
    </row>
    <row r="588" s="13" customFormat="1">
      <c r="A588" s="13"/>
      <c r="B588" s="227"/>
      <c r="C588" s="228"/>
      <c r="D588" s="229" t="s">
        <v>157</v>
      </c>
      <c r="E588" s="230" t="s">
        <v>1</v>
      </c>
      <c r="F588" s="231" t="s">
        <v>514</v>
      </c>
      <c r="G588" s="228"/>
      <c r="H588" s="230" t="s">
        <v>1</v>
      </c>
      <c r="I588" s="232"/>
      <c r="J588" s="228"/>
      <c r="K588" s="228"/>
      <c r="L588" s="233"/>
      <c r="M588" s="234"/>
      <c r="N588" s="235"/>
      <c r="O588" s="235"/>
      <c r="P588" s="235"/>
      <c r="Q588" s="235"/>
      <c r="R588" s="235"/>
      <c r="S588" s="235"/>
      <c r="T588" s="23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7" t="s">
        <v>157</v>
      </c>
      <c r="AU588" s="237" t="s">
        <v>156</v>
      </c>
      <c r="AV588" s="13" t="s">
        <v>80</v>
      </c>
      <c r="AW588" s="13" t="s">
        <v>30</v>
      </c>
      <c r="AX588" s="13" t="s">
        <v>14</v>
      </c>
      <c r="AY588" s="237" t="s">
        <v>147</v>
      </c>
    </row>
    <row r="589" s="14" customFormat="1">
      <c r="A589" s="14"/>
      <c r="B589" s="238"/>
      <c r="C589" s="239"/>
      <c r="D589" s="229" t="s">
        <v>157</v>
      </c>
      <c r="E589" s="240" t="s">
        <v>1</v>
      </c>
      <c r="F589" s="241" t="s">
        <v>515</v>
      </c>
      <c r="G589" s="239"/>
      <c r="H589" s="242">
        <v>4.7999999999999998</v>
      </c>
      <c r="I589" s="243"/>
      <c r="J589" s="239"/>
      <c r="K589" s="239"/>
      <c r="L589" s="244"/>
      <c r="M589" s="245"/>
      <c r="N589" s="246"/>
      <c r="O589" s="246"/>
      <c r="P589" s="246"/>
      <c r="Q589" s="246"/>
      <c r="R589" s="246"/>
      <c r="S589" s="246"/>
      <c r="T589" s="247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8" t="s">
        <v>157</v>
      </c>
      <c r="AU589" s="248" t="s">
        <v>156</v>
      </c>
      <c r="AV589" s="14" t="s">
        <v>156</v>
      </c>
      <c r="AW589" s="14" t="s">
        <v>30</v>
      </c>
      <c r="AX589" s="14" t="s">
        <v>14</v>
      </c>
      <c r="AY589" s="248" t="s">
        <v>147</v>
      </c>
    </row>
    <row r="590" s="15" customFormat="1">
      <c r="A590" s="15"/>
      <c r="B590" s="249"/>
      <c r="C590" s="250"/>
      <c r="D590" s="229" t="s">
        <v>157</v>
      </c>
      <c r="E590" s="251" t="s">
        <v>1</v>
      </c>
      <c r="F590" s="252" t="s">
        <v>160</v>
      </c>
      <c r="G590" s="250"/>
      <c r="H590" s="253">
        <v>4.7999999999999998</v>
      </c>
      <c r="I590" s="254"/>
      <c r="J590" s="250"/>
      <c r="K590" s="250"/>
      <c r="L590" s="255"/>
      <c r="M590" s="256"/>
      <c r="N590" s="257"/>
      <c r="O590" s="257"/>
      <c r="P590" s="257"/>
      <c r="Q590" s="257"/>
      <c r="R590" s="257"/>
      <c r="S590" s="257"/>
      <c r="T590" s="258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59" t="s">
        <v>157</v>
      </c>
      <c r="AU590" s="259" t="s">
        <v>156</v>
      </c>
      <c r="AV590" s="15" t="s">
        <v>155</v>
      </c>
      <c r="AW590" s="15" t="s">
        <v>30</v>
      </c>
      <c r="AX590" s="15" t="s">
        <v>80</v>
      </c>
      <c r="AY590" s="259" t="s">
        <v>147</v>
      </c>
    </row>
    <row r="591" s="2" customFormat="1" ht="16.5" customHeight="1">
      <c r="A591" s="38"/>
      <c r="B591" s="39"/>
      <c r="C591" s="260" t="s">
        <v>411</v>
      </c>
      <c r="D591" s="260" t="s">
        <v>413</v>
      </c>
      <c r="E591" s="261" t="s">
        <v>629</v>
      </c>
      <c r="F591" s="262" t="s">
        <v>630</v>
      </c>
      <c r="G591" s="263" t="s">
        <v>267</v>
      </c>
      <c r="H591" s="264">
        <v>0.0040000000000000001</v>
      </c>
      <c r="I591" s="265"/>
      <c r="J591" s="266">
        <f>ROUND(I591*H591,2)</f>
        <v>0</v>
      </c>
      <c r="K591" s="262" t="s">
        <v>416</v>
      </c>
      <c r="L591" s="267"/>
      <c r="M591" s="268" t="s">
        <v>1</v>
      </c>
      <c r="N591" s="269" t="s">
        <v>39</v>
      </c>
      <c r="O591" s="91"/>
      <c r="P591" s="223">
        <f>O591*H591</f>
        <v>0</v>
      </c>
      <c r="Q591" s="223">
        <v>0</v>
      </c>
      <c r="R591" s="223">
        <f>Q591*H591</f>
        <v>0</v>
      </c>
      <c r="S591" s="223">
        <v>0</v>
      </c>
      <c r="T591" s="224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5" t="s">
        <v>173</v>
      </c>
      <c r="AT591" s="225" t="s">
        <v>413</v>
      </c>
      <c r="AU591" s="225" t="s">
        <v>156</v>
      </c>
      <c r="AY591" s="17" t="s">
        <v>147</v>
      </c>
      <c r="BE591" s="226">
        <f>IF(N591="základní",J591,0)</f>
        <v>0</v>
      </c>
      <c r="BF591" s="226">
        <f>IF(N591="snížená",J591,0)</f>
        <v>0</v>
      </c>
      <c r="BG591" s="226">
        <f>IF(N591="zákl. přenesená",J591,0)</f>
        <v>0</v>
      </c>
      <c r="BH591" s="226">
        <f>IF(N591="sníž. přenesená",J591,0)</f>
        <v>0</v>
      </c>
      <c r="BI591" s="226">
        <f>IF(N591="nulová",J591,0)</f>
        <v>0</v>
      </c>
      <c r="BJ591" s="17" t="s">
        <v>156</v>
      </c>
      <c r="BK591" s="226">
        <f>ROUND(I591*H591,2)</f>
        <v>0</v>
      </c>
      <c r="BL591" s="17" t="s">
        <v>155</v>
      </c>
      <c r="BM591" s="225" t="s">
        <v>631</v>
      </c>
    </row>
    <row r="592" s="13" customFormat="1">
      <c r="A592" s="13"/>
      <c r="B592" s="227"/>
      <c r="C592" s="228"/>
      <c r="D592" s="229" t="s">
        <v>157</v>
      </c>
      <c r="E592" s="230" t="s">
        <v>1</v>
      </c>
      <c r="F592" s="231" t="s">
        <v>379</v>
      </c>
      <c r="G592" s="228"/>
      <c r="H592" s="230" t="s">
        <v>1</v>
      </c>
      <c r="I592" s="232"/>
      <c r="J592" s="228"/>
      <c r="K592" s="228"/>
      <c r="L592" s="233"/>
      <c r="M592" s="234"/>
      <c r="N592" s="235"/>
      <c r="O592" s="235"/>
      <c r="P592" s="235"/>
      <c r="Q592" s="235"/>
      <c r="R592" s="235"/>
      <c r="S592" s="235"/>
      <c r="T592" s="23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7" t="s">
        <v>157</v>
      </c>
      <c r="AU592" s="237" t="s">
        <v>156</v>
      </c>
      <c r="AV592" s="13" t="s">
        <v>80</v>
      </c>
      <c r="AW592" s="13" t="s">
        <v>30</v>
      </c>
      <c r="AX592" s="13" t="s">
        <v>14</v>
      </c>
      <c r="AY592" s="237" t="s">
        <v>147</v>
      </c>
    </row>
    <row r="593" s="14" customFormat="1">
      <c r="A593" s="14"/>
      <c r="B593" s="238"/>
      <c r="C593" s="239"/>
      <c r="D593" s="229" t="s">
        <v>157</v>
      </c>
      <c r="E593" s="240" t="s">
        <v>1</v>
      </c>
      <c r="F593" s="241" t="s">
        <v>632</v>
      </c>
      <c r="G593" s="239"/>
      <c r="H593" s="242">
        <v>0.002</v>
      </c>
      <c r="I593" s="243"/>
      <c r="J593" s="239"/>
      <c r="K593" s="239"/>
      <c r="L593" s="244"/>
      <c r="M593" s="245"/>
      <c r="N593" s="246"/>
      <c r="O593" s="246"/>
      <c r="P593" s="246"/>
      <c r="Q593" s="246"/>
      <c r="R593" s="246"/>
      <c r="S593" s="246"/>
      <c r="T593" s="247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8" t="s">
        <v>157</v>
      </c>
      <c r="AU593" s="248" t="s">
        <v>156</v>
      </c>
      <c r="AV593" s="14" t="s">
        <v>156</v>
      </c>
      <c r="AW593" s="14" t="s">
        <v>30</v>
      </c>
      <c r="AX593" s="14" t="s">
        <v>14</v>
      </c>
      <c r="AY593" s="248" t="s">
        <v>147</v>
      </c>
    </row>
    <row r="594" s="13" customFormat="1">
      <c r="A594" s="13"/>
      <c r="B594" s="227"/>
      <c r="C594" s="228"/>
      <c r="D594" s="229" t="s">
        <v>157</v>
      </c>
      <c r="E594" s="230" t="s">
        <v>1</v>
      </c>
      <c r="F594" s="231" t="s">
        <v>514</v>
      </c>
      <c r="G594" s="228"/>
      <c r="H594" s="230" t="s">
        <v>1</v>
      </c>
      <c r="I594" s="232"/>
      <c r="J594" s="228"/>
      <c r="K594" s="228"/>
      <c r="L594" s="233"/>
      <c r="M594" s="234"/>
      <c r="N594" s="235"/>
      <c r="O594" s="235"/>
      <c r="P594" s="235"/>
      <c r="Q594" s="235"/>
      <c r="R594" s="235"/>
      <c r="S594" s="235"/>
      <c r="T594" s="23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7" t="s">
        <v>157</v>
      </c>
      <c r="AU594" s="237" t="s">
        <v>156</v>
      </c>
      <c r="AV594" s="13" t="s">
        <v>80</v>
      </c>
      <c r="AW594" s="13" t="s">
        <v>30</v>
      </c>
      <c r="AX594" s="13" t="s">
        <v>14</v>
      </c>
      <c r="AY594" s="237" t="s">
        <v>147</v>
      </c>
    </row>
    <row r="595" s="14" customFormat="1">
      <c r="A595" s="14"/>
      <c r="B595" s="238"/>
      <c r="C595" s="239"/>
      <c r="D595" s="229" t="s">
        <v>157</v>
      </c>
      <c r="E595" s="240" t="s">
        <v>1</v>
      </c>
      <c r="F595" s="241" t="s">
        <v>633</v>
      </c>
      <c r="G595" s="239"/>
      <c r="H595" s="242">
        <v>0.002</v>
      </c>
      <c r="I595" s="243"/>
      <c r="J595" s="239"/>
      <c r="K595" s="239"/>
      <c r="L595" s="244"/>
      <c r="M595" s="245"/>
      <c r="N595" s="246"/>
      <c r="O595" s="246"/>
      <c r="P595" s="246"/>
      <c r="Q595" s="246"/>
      <c r="R595" s="246"/>
      <c r="S595" s="246"/>
      <c r="T595" s="24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8" t="s">
        <v>157</v>
      </c>
      <c r="AU595" s="248" t="s">
        <v>156</v>
      </c>
      <c r="AV595" s="14" t="s">
        <v>156</v>
      </c>
      <c r="AW595" s="14" t="s">
        <v>30</v>
      </c>
      <c r="AX595" s="14" t="s">
        <v>14</v>
      </c>
      <c r="AY595" s="248" t="s">
        <v>147</v>
      </c>
    </row>
    <row r="596" s="15" customFormat="1">
      <c r="A596" s="15"/>
      <c r="B596" s="249"/>
      <c r="C596" s="250"/>
      <c r="D596" s="229" t="s">
        <v>157</v>
      </c>
      <c r="E596" s="251" t="s">
        <v>1</v>
      </c>
      <c r="F596" s="252" t="s">
        <v>160</v>
      </c>
      <c r="G596" s="250"/>
      <c r="H596" s="253">
        <v>0.0040000000000000001</v>
      </c>
      <c r="I596" s="254"/>
      <c r="J596" s="250"/>
      <c r="K596" s="250"/>
      <c r="L596" s="255"/>
      <c r="M596" s="256"/>
      <c r="N596" s="257"/>
      <c r="O596" s="257"/>
      <c r="P596" s="257"/>
      <c r="Q596" s="257"/>
      <c r="R596" s="257"/>
      <c r="S596" s="257"/>
      <c r="T596" s="258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59" t="s">
        <v>157</v>
      </c>
      <c r="AU596" s="259" t="s">
        <v>156</v>
      </c>
      <c r="AV596" s="15" t="s">
        <v>155</v>
      </c>
      <c r="AW596" s="15" t="s">
        <v>30</v>
      </c>
      <c r="AX596" s="15" t="s">
        <v>80</v>
      </c>
      <c r="AY596" s="259" t="s">
        <v>147</v>
      </c>
    </row>
    <row r="597" s="2" customFormat="1" ht="16.5" customHeight="1">
      <c r="A597" s="38"/>
      <c r="B597" s="39"/>
      <c r="C597" s="214" t="s">
        <v>634</v>
      </c>
      <c r="D597" s="214" t="s">
        <v>150</v>
      </c>
      <c r="E597" s="215" t="s">
        <v>635</v>
      </c>
      <c r="F597" s="216" t="s">
        <v>636</v>
      </c>
      <c r="G597" s="217" t="s">
        <v>168</v>
      </c>
      <c r="H597" s="218">
        <v>7.9560000000000004</v>
      </c>
      <c r="I597" s="219"/>
      <c r="J597" s="220">
        <f>ROUND(I597*H597,2)</f>
        <v>0</v>
      </c>
      <c r="K597" s="216" t="s">
        <v>154</v>
      </c>
      <c r="L597" s="44"/>
      <c r="M597" s="221" t="s">
        <v>1</v>
      </c>
      <c r="N597" s="222" t="s">
        <v>39</v>
      </c>
      <c r="O597" s="91"/>
      <c r="P597" s="223">
        <f>O597*H597</f>
        <v>0</v>
      </c>
      <c r="Q597" s="223">
        <v>0</v>
      </c>
      <c r="R597" s="223">
        <f>Q597*H597</f>
        <v>0</v>
      </c>
      <c r="S597" s="223">
        <v>0</v>
      </c>
      <c r="T597" s="224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5" t="s">
        <v>155</v>
      </c>
      <c r="AT597" s="225" t="s">
        <v>150</v>
      </c>
      <c r="AU597" s="225" t="s">
        <v>156</v>
      </c>
      <c r="AY597" s="17" t="s">
        <v>147</v>
      </c>
      <c r="BE597" s="226">
        <f>IF(N597="základní",J597,0)</f>
        <v>0</v>
      </c>
      <c r="BF597" s="226">
        <f>IF(N597="snížená",J597,0)</f>
        <v>0</v>
      </c>
      <c r="BG597" s="226">
        <f>IF(N597="zákl. přenesená",J597,0)</f>
        <v>0</v>
      </c>
      <c r="BH597" s="226">
        <f>IF(N597="sníž. přenesená",J597,0)</f>
        <v>0</v>
      </c>
      <c r="BI597" s="226">
        <f>IF(N597="nulová",J597,0)</f>
        <v>0</v>
      </c>
      <c r="BJ597" s="17" t="s">
        <v>156</v>
      </c>
      <c r="BK597" s="226">
        <f>ROUND(I597*H597,2)</f>
        <v>0</v>
      </c>
      <c r="BL597" s="17" t="s">
        <v>155</v>
      </c>
      <c r="BM597" s="225" t="s">
        <v>637</v>
      </c>
    </row>
    <row r="598" s="13" customFormat="1">
      <c r="A598" s="13"/>
      <c r="B598" s="227"/>
      <c r="C598" s="228"/>
      <c r="D598" s="229" t="s">
        <v>157</v>
      </c>
      <c r="E598" s="230" t="s">
        <v>1</v>
      </c>
      <c r="F598" s="231" t="s">
        <v>379</v>
      </c>
      <c r="G598" s="228"/>
      <c r="H598" s="230" t="s">
        <v>1</v>
      </c>
      <c r="I598" s="232"/>
      <c r="J598" s="228"/>
      <c r="K598" s="228"/>
      <c r="L598" s="233"/>
      <c r="M598" s="234"/>
      <c r="N598" s="235"/>
      <c r="O598" s="235"/>
      <c r="P598" s="235"/>
      <c r="Q598" s="235"/>
      <c r="R598" s="235"/>
      <c r="S598" s="235"/>
      <c r="T598" s="23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7" t="s">
        <v>157</v>
      </c>
      <c r="AU598" s="237" t="s">
        <v>156</v>
      </c>
      <c r="AV598" s="13" t="s">
        <v>80</v>
      </c>
      <c r="AW598" s="13" t="s">
        <v>30</v>
      </c>
      <c r="AX598" s="13" t="s">
        <v>14</v>
      </c>
      <c r="AY598" s="237" t="s">
        <v>147</v>
      </c>
    </row>
    <row r="599" s="14" customFormat="1">
      <c r="A599" s="14"/>
      <c r="B599" s="238"/>
      <c r="C599" s="239"/>
      <c r="D599" s="229" t="s">
        <v>157</v>
      </c>
      <c r="E599" s="240" t="s">
        <v>1</v>
      </c>
      <c r="F599" s="241" t="s">
        <v>566</v>
      </c>
      <c r="G599" s="239"/>
      <c r="H599" s="242">
        <v>7.9560000000000004</v>
      </c>
      <c r="I599" s="243"/>
      <c r="J599" s="239"/>
      <c r="K599" s="239"/>
      <c r="L599" s="244"/>
      <c r="M599" s="245"/>
      <c r="N599" s="246"/>
      <c r="O599" s="246"/>
      <c r="P599" s="246"/>
      <c r="Q599" s="246"/>
      <c r="R599" s="246"/>
      <c r="S599" s="246"/>
      <c r="T599" s="24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8" t="s">
        <v>157</v>
      </c>
      <c r="AU599" s="248" t="s">
        <v>156</v>
      </c>
      <c r="AV599" s="14" t="s">
        <v>156</v>
      </c>
      <c r="AW599" s="14" t="s">
        <v>30</v>
      </c>
      <c r="AX599" s="14" t="s">
        <v>14</v>
      </c>
      <c r="AY599" s="248" t="s">
        <v>147</v>
      </c>
    </row>
    <row r="600" s="15" customFormat="1">
      <c r="A600" s="15"/>
      <c r="B600" s="249"/>
      <c r="C600" s="250"/>
      <c r="D600" s="229" t="s">
        <v>157</v>
      </c>
      <c r="E600" s="251" t="s">
        <v>1</v>
      </c>
      <c r="F600" s="252" t="s">
        <v>160</v>
      </c>
      <c r="G600" s="250"/>
      <c r="H600" s="253">
        <v>7.9560000000000004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9" t="s">
        <v>157</v>
      </c>
      <c r="AU600" s="259" t="s">
        <v>156</v>
      </c>
      <c r="AV600" s="15" t="s">
        <v>155</v>
      </c>
      <c r="AW600" s="15" t="s">
        <v>30</v>
      </c>
      <c r="AX600" s="15" t="s">
        <v>80</v>
      </c>
      <c r="AY600" s="259" t="s">
        <v>147</v>
      </c>
    </row>
    <row r="601" s="2" customFormat="1" ht="16.5" customHeight="1">
      <c r="A601" s="38"/>
      <c r="B601" s="39"/>
      <c r="C601" s="214" t="s">
        <v>417</v>
      </c>
      <c r="D601" s="214" t="s">
        <v>150</v>
      </c>
      <c r="E601" s="215" t="s">
        <v>638</v>
      </c>
      <c r="F601" s="216" t="s">
        <v>639</v>
      </c>
      <c r="G601" s="217" t="s">
        <v>168</v>
      </c>
      <c r="H601" s="218">
        <v>9.5999999999999996</v>
      </c>
      <c r="I601" s="219"/>
      <c r="J601" s="220">
        <f>ROUND(I601*H601,2)</f>
        <v>0</v>
      </c>
      <c r="K601" s="216" t="s">
        <v>154</v>
      </c>
      <c r="L601" s="44"/>
      <c r="M601" s="221" t="s">
        <v>1</v>
      </c>
      <c r="N601" s="222" t="s">
        <v>39</v>
      </c>
      <c r="O601" s="91"/>
      <c r="P601" s="223">
        <f>O601*H601</f>
        <v>0</v>
      </c>
      <c r="Q601" s="223">
        <v>0</v>
      </c>
      <c r="R601" s="223">
        <f>Q601*H601</f>
        <v>0</v>
      </c>
      <c r="S601" s="223">
        <v>0</v>
      </c>
      <c r="T601" s="224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5" t="s">
        <v>155</v>
      </c>
      <c r="AT601" s="225" t="s">
        <v>150</v>
      </c>
      <c r="AU601" s="225" t="s">
        <v>156</v>
      </c>
      <c r="AY601" s="17" t="s">
        <v>147</v>
      </c>
      <c r="BE601" s="226">
        <f>IF(N601="základní",J601,0)</f>
        <v>0</v>
      </c>
      <c r="BF601" s="226">
        <f>IF(N601="snížená",J601,0)</f>
        <v>0</v>
      </c>
      <c r="BG601" s="226">
        <f>IF(N601="zákl. přenesená",J601,0)</f>
        <v>0</v>
      </c>
      <c r="BH601" s="226">
        <f>IF(N601="sníž. přenesená",J601,0)</f>
        <v>0</v>
      </c>
      <c r="BI601" s="226">
        <f>IF(N601="nulová",J601,0)</f>
        <v>0</v>
      </c>
      <c r="BJ601" s="17" t="s">
        <v>156</v>
      </c>
      <c r="BK601" s="226">
        <f>ROUND(I601*H601,2)</f>
        <v>0</v>
      </c>
      <c r="BL601" s="17" t="s">
        <v>155</v>
      </c>
      <c r="BM601" s="225" t="s">
        <v>640</v>
      </c>
    </row>
    <row r="602" s="13" customFormat="1">
      <c r="A602" s="13"/>
      <c r="B602" s="227"/>
      <c r="C602" s="228"/>
      <c r="D602" s="229" t="s">
        <v>157</v>
      </c>
      <c r="E602" s="230" t="s">
        <v>1</v>
      </c>
      <c r="F602" s="231" t="s">
        <v>514</v>
      </c>
      <c r="G602" s="228"/>
      <c r="H602" s="230" t="s">
        <v>1</v>
      </c>
      <c r="I602" s="232"/>
      <c r="J602" s="228"/>
      <c r="K602" s="228"/>
      <c r="L602" s="233"/>
      <c r="M602" s="234"/>
      <c r="N602" s="235"/>
      <c r="O602" s="235"/>
      <c r="P602" s="235"/>
      <c r="Q602" s="235"/>
      <c r="R602" s="235"/>
      <c r="S602" s="235"/>
      <c r="T602" s="23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7" t="s">
        <v>157</v>
      </c>
      <c r="AU602" s="237" t="s">
        <v>156</v>
      </c>
      <c r="AV602" s="13" t="s">
        <v>80</v>
      </c>
      <c r="AW602" s="13" t="s">
        <v>30</v>
      </c>
      <c r="AX602" s="13" t="s">
        <v>14</v>
      </c>
      <c r="AY602" s="237" t="s">
        <v>147</v>
      </c>
    </row>
    <row r="603" s="14" customFormat="1">
      <c r="A603" s="14"/>
      <c r="B603" s="238"/>
      <c r="C603" s="239"/>
      <c r="D603" s="229" t="s">
        <v>157</v>
      </c>
      <c r="E603" s="240" t="s">
        <v>1</v>
      </c>
      <c r="F603" s="241" t="s">
        <v>519</v>
      </c>
      <c r="G603" s="239"/>
      <c r="H603" s="242">
        <v>9.5999999999999996</v>
      </c>
      <c r="I603" s="243"/>
      <c r="J603" s="239"/>
      <c r="K603" s="239"/>
      <c r="L603" s="244"/>
      <c r="M603" s="245"/>
      <c r="N603" s="246"/>
      <c r="O603" s="246"/>
      <c r="P603" s="246"/>
      <c r="Q603" s="246"/>
      <c r="R603" s="246"/>
      <c r="S603" s="246"/>
      <c r="T603" s="24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8" t="s">
        <v>157</v>
      </c>
      <c r="AU603" s="248" t="s">
        <v>156</v>
      </c>
      <c r="AV603" s="14" t="s">
        <v>156</v>
      </c>
      <c r="AW603" s="14" t="s">
        <v>30</v>
      </c>
      <c r="AX603" s="14" t="s">
        <v>14</v>
      </c>
      <c r="AY603" s="248" t="s">
        <v>147</v>
      </c>
    </row>
    <row r="604" s="15" customFormat="1">
      <c r="A604" s="15"/>
      <c r="B604" s="249"/>
      <c r="C604" s="250"/>
      <c r="D604" s="229" t="s">
        <v>157</v>
      </c>
      <c r="E604" s="251" t="s">
        <v>1</v>
      </c>
      <c r="F604" s="252" t="s">
        <v>160</v>
      </c>
      <c r="G604" s="250"/>
      <c r="H604" s="253">
        <v>9.5999999999999996</v>
      </c>
      <c r="I604" s="254"/>
      <c r="J604" s="250"/>
      <c r="K604" s="250"/>
      <c r="L604" s="255"/>
      <c r="M604" s="256"/>
      <c r="N604" s="257"/>
      <c r="O604" s="257"/>
      <c r="P604" s="257"/>
      <c r="Q604" s="257"/>
      <c r="R604" s="257"/>
      <c r="S604" s="257"/>
      <c r="T604" s="258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59" t="s">
        <v>157</v>
      </c>
      <c r="AU604" s="259" t="s">
        <v>156</v>
      </c>
      <c r="AV604" s="15" t="s">
        <v>155</v>
      </c>
      <c r="AW604" s="15" t="s">
        <v>30</v>
      </c>
      <c r="AX604" s="15" t="s">
        <v>80</v>
      </c>
      <c r="AY604" s="259" t="s">
        <v>147</v>
      </c>
    </row>
    <row r="605" s="2" customFormat="1" ht="24.15" customHeight="1">
      <c r="A605" s="38"/>
      <c r="B605" s="39"/>
      <c r="C605" s="260" t="s">
        <v>641</v>
      </c>
      <c r="D605" s="260" t="s">
        <v>413</v>
      </c>
      <c r="E605" s="261" t="s">
        <v>642</v>
      </c>
      <c r="F605" s="262" t="s">
        <v>643</v>
      </c>
      <c r="G605" s="263" t="s">
        <v>168</v>
      </c>
      <c r="H605" s="264">
        <v>9.6560000000000006</v>
      </c>
      <c r="I605" s="265"/>
      <c r="J605" s="266">
        <f>ROUND(I605*H605,2)</f>
        <v>0</v>
      </c>
      <c r="K605" s="262" t="s">
        <v>416</v>
      </c>
      <c r="L605" s="267"/>
      <c r="M605" s="268" t="s">
        <v>1</v>
      </c>
      <c r="N605" s="269" t="s">
        <v>39</v>
      </c>
      <c r="O605" s="91"/>
      <c r="P605" s="223">
        <f>O605*H605</f>
        <v>0</v>
      </c>
      <c r="Q605" s="223">
        <v>0</v>
      </c>
      <c r="R605" s="223">
        <f>Q605*H605</f>
        <v>0</v>
      </c>
      <c r="S605" s="223">
        <v>0</v>
      </c>
      <c r="T605" s="224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5" t="s">
        <v>173</v>
      </c>
      <c r="AT605" s="225" t="s">
        <v>413</v>
      </c>
      <c r="AU605" s="225" t="s">
        <v>156</v>
      </c>
      <c r="AY605" s="17" t="s">
        <v>147</v>
      </c>
      <c r="BE605" s="226">
        <f>IF(N605="základní",J605,0)</f>
        <v>0</v>
      </c>
      <c r="BF605" s="226">
        <f>IF(N605="snížená",J605,0)</f>
        <v>0</v>
      </c>
      <c r="BG605" s="226">
        <f>IF(N605="zákl. přenesená",J605,0)</f>
        <v>0</v>
      </c>
      <c r="BH605" s="226">
        <f>IF(N605="sníž. přenesená",J605,0)</f>
        <v>0</v>
      </c>
      <c r="BI605" s="226">
        <f>IF(N605="nulová",J605,0)</f>
        <v>0</v>
      </c>
      <c r="BJ605" s="17" t="s">
        <v>156</v>
      </c>
      <c r="BK605" s="226">
        <f>ROUND(I605*H605,2)</f>
        <v>0</v>
      </c>
      <c r="BL605" s="17" t="s">
        <v>155</v>
      </c>
      <c r="BM605" s="225" t="s">
        <v>644</v>
      </c>
    </row>
    <row r="606" s="13" customFormat="1">
      <c r="A606" s="13"/>
      <c r="B606" s="227"/>
      <c r="C606" s="228"/>
      <c r="D606" s="229" t="s">
        <v>157</v>
      </c>
      <c r="E606" s="230" t="s">
        <v>1</v>
      </c>
      <c r="F606" s="231" t="s">
        <v>379</v>
      </c>
      <c r="G606" s="228"/>
      <c r="H606" s="230" t="s">
        <v>1</v>
      </c>
      <c r="I606" s="232"/>
      <c r="J606" s="228"/>
      <c r="K606" s="228"/>
      <c r="L606" s="233"/>
      <c r="M606" s="234"/>
      <c r="N606" s="235"/>
      <c r="O606" s="235"/>
      <c r="P606" s="235"/>
      <c r="Q606" s="235"/>
      <c r="R606" s="235"/>
      <c r="S606" s="235"/>
      <c r="T606" s="23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7" t="s">
        <v>157</v>
      </c>
      <c r="AU606" s="237" t="s">
        <v>156</v>
      </c>
      <c r="AV606" s="13" t="s">
        <v>80</v>
      </c>
      <c r="AW606" s="13" t="s">
        <v>30</v>
      </c>
      <c r="AX606" s="13" t="s">
        <v>14</v>
      </c>
      <c r="AY606" s="237" t="s">
        <v>147</v>
      </c>
    </row>
    <row r="607" s="14" customFormat="1">
      <c r="A607" s="14"/>
      <c r="B607" s="238"/>
      <c r="C607" s="239"/>
      <c r="D607" s="229" t="s">
        <v>157</v>
      </c>
      <c r="E607" s="240" t="s">
        <v>1</v>
      </c>
      <c r="F607" s="241" t="s">
        <v>645</v>
      </c>
      <c r="G607" s="239"/>
      <c r="H607" s="242">
        <v>4.3760000000000003</v>
      </c>
      <c r="I607" s="243"/>
      <c r="J607" s="239"/>
      <c r="K607" s="239"/>
      <c r="L607" s="244"/>
      <c r="M607" s="245"/>
      <c r="N607" s="246"/>
      <c r="O607" s="246"/>
      <c r="P607" s="246"/>
      <c r="Q607" s="246"/>
      <c r="R607" s="246"/>
      <c r="S607" s="246"/>
      <c r="T607" s="24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8" t="s">
        <v>157</v>
      </c>
      <c r="AU607" s="248" t="s">
        <v>156</v>
      </c>
      <c r="AV607" s="14" t="s">
        <v>156</v>
      </c>
      <c r="AW607" s="14" t="s">
        <v>30</v>
      </c>
      <c r="AX607" s="14" t="s">
        <v>14</v>
      </c>
      <c r="AY607" s="248" t="s">
        <v>147</v>
      </c>
    </row>
    <row r="608" s="13" customFormat="1">
      <c r="A608" s="13"/>
      <c r="B608" s="227"/>
      <c r="C608" s="228"/>
      <c r="D608" s="229" t="s">
        <v>157</v>
      </c>
      <c r="E608" s="230" t="s">
        <v>1</v>
      </c>
      <c r="F608" s="231" t="s">
        <v>514</v>
      </c>
      <c r="G608" s="228"/>
      <c r="H608" s="230" t="s">
        <v>1</v>
      </c>
      <c r="I608" s="232"/>
      <c r="J608" s="228"/>
      <c r="K608" s="228"/>
      <c r="L608" s="233"/>
      <c r="M608" s="234"/>
      <c r="N608" s="235"/>
      <c r="O608" s="235"/>
      <c r="P608" s="235"/>
      <c r="Q608" s="235"/>
      <c r="R608" s="235"/>
      <c r="S608" s="235"/>
      <c r="T608" s="23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7" t="s">
        <v>157</v>
      </c>
      <c r="AU608" s="237" t="s">
        <v>156</v>
      </c>
      <c r="AV608" s="13" t="s">
        <v>80</v>
      </c>
      <c r="AW608" s="13" t="s">
        <v>30</v>
      </c>
      <c r="AX608" s="13" t="s">
        <v>14</v>
      </c>
      <c r="AY608" s="237" t="s">
        <v>147</v>
      </c>
    </row>
    <row r="609" s="14" customFormat="1">
      <c r="A609" s="14"/>
      <c r="B609" s="238"/>
      <c r="C609" s="239"/>
      <c r="D609" s="229" t="s">
        <v>157</v>
      </c>
      <c r="E609" s="240" t="s">
        <v>1</v>
      </c>
      <c r="F609" s="241" t="s">
        <v>646</v>
      </c>
      <c r="G609" s="239"/>
      <c r="H609" s="242">
        <v>5.2800000000000002</v>
      </c>
      <c r="I609" s="243"/>
      <c r="J609" s="239"/>
      <c r="K609" s="239"/>
      <c r="L609" s="244"/>
      <c r="M609" s="245"/>
      <c r="N609" s="246"/>
      <c r="O609" s="246"/>
      <c r="P609" s="246"/>
      <c r="Q609" s="246"/>
      <c r="R609" s="246"/>
      <c r="S609" s="246"/>
      <c r="T609" s="24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8" t="s">
        <v>157</v>
      </c>
      <c r="AU609" s="248" t="s">
        <v>156</v>
      </c>
      <c r="AV609" s="14" t="s">
        <v>156</v>
      </c>
      <c r="AW609" s="14" t="s">
        <v>30</v>
      </c>
      <c r="AX609" s="14" t="s">
        <v>14</v>
      </c>
      <c r="AY609" s="248" t="s">
        <v>147</v>
      </c>
    </row>
    <row r="610" s="15" customFormat="1">
      <c r="A610" s="15"/>
      <c r="B610" s="249"/>
      <c r="C610" s="250"/>
      <c r="D610" s="229" t="s">
        <v>157</v>
      </c>
      <c r="E610" s="251" t="s">
        <v>1</v>
      </c>
      <c r="F610" s="252" t="s">
        <v>160</v>
      </c>
      <c r="G610" s="250"/>
      <c r="H610" s="253">
        <v>9.6560000000000006</v>
      </c>
      <c r="I610" s="254"/>
      <c r="J610" s="250"/>
      <c r="K610" s="250"/>
      <c r="L610" s="255"/>
      <c r="M610" s="256"/>
      <c r="N610" s="257"/>
      <c r="O610" s="257"/>
      <c r="P610" s="257"/>
      <c r="Q610" s="257"/>
      <c r="R610" s="257"/>
      <c r="S610" s="257"/>
      <c r="T610" s="258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9" t="s">
        <v>157</v>
      </c>
      <c r="AU610" s="259" t="s">
        <v>156</v>
      </c>
      <c r="AV610" s="15" t="s">
        <v>155</v>
      </c>
      <c r="AW610" s="15" t="s">
        <v>30</v>
      </c>
      <c r="AX610" s="15" t="s">
        <v>80</v>
      </c>
      <c r="AY610" s="259" t="s">
        <v>147</v>
      </c>
    </row>
    <row r="611" s="2" customFormat="1" ht="24.15" customHeight="1">
      <c r="A611" s="38"/>
      <c r="B611" s="39"/>
      <c r="C611" s="260" t="s">
        <v>423</v>
      </c>
      <c r="D611" s="260" t="s">
        <v>413</v>
      </c>
      <c r="E611" s="261" t="s">
        <v>647</v>
      </c>
      <c r="F611" s="262" t="s">
        <v>648</v>
      </c>
      <c r="G611" s="263" t="s">
        <v>168</v>
      </c>
      <c r="H611" s="264">
        <v>9.6560000000000006</v>
      </c>
      <c r="I611" s="265"/>
      <c r="J611" s="266">
        <f>ROUND(I611*H611,2)</f>
        <v>0</v>
      </c>
      <c r="K611" s="262" t="s">
        <v>416</v>
      </c>
      <c r="L611" s="267"/>
      <c r="M611" s="268" t="s">
        <v>1</v>
      </c>
      <c r="N611" s="269" t="s">
        <v>39</v>
      </c>
      <c r="O611" s="91"/>
      <c r="P611" s="223">
        <f>O611*H611</f>
        <v>0</v>
      </c>
      <c r="Q611" s="223">
        <v>0</v>
      </c>
      <c r="R611" s="223">
        <f>Q611*H611</f>
        <v>0</v>
      </c>
      <c r="S611" s="223">
        <v>0</v>
      </c>
      <c r="T611" s="224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5" t="s">
        <v>173</v>
      </c>
      <c r="AT611" s="225" t="s">
        <v>413</v>
      </c>
      <c r="AU611" s="225" t="s">
        <v>156</v>
      </c>
      <c r="AY611" s="17" t="s">
        <v>147</v>
      </c>
      <c r="BE611" s="226">
        <f>IF(N611="základní",J611,0)</f>
        <v>0</v>
      </c>
      <c r="BF611" s="226">
        <f>IF(N611="snížená",J611,0)</f>
        <v>0</v>
      </c>
      <c r="BG611" s="226">
        <f>IF(N611="zákl. přenesená",J611,0)</f>
        <v>0</v>
      </c>
      <c r="BH611" s="226">
        <f>IF(N611="sníž. přenesená",J611,0)</f>
        <v>0</v>
      </c>
      <c r="BI611" s="226">
        <f>IF(N611="nulová",J611,0)</f>
        <v>0</v>
      </c>
      <c r="BJ611" s="17" t="s">
        <v>156</v>
      </c>
      <c r="BK611" s="226">
        <f>ROUND(I611*H611,2)</f>
        <v>0</v>
      </c>
      <c r="BL611" s="17" t="s">
        <v>155</v>
      </c>
      <c r="BM611" s="225" t="s">
        <v>649</v>
      </c>
    </row>
    <row r="612" s="13" customFormat="1">
      <c r="A612" s="13"/>
      <c r="B612" s="227"/>
      <c r="C612" s="228"/>
      <c r="D612" s="229" t="s">
        <v>157</v>
      </c>
      <c r="E612" s="230" t="s">
        <v>1</v>
      </c>
      <c r="F612" s="231" t="s">
        <v>379</v>
      </c>
      <c r="G612" s="228"/>
      <c r="H612" s="230" t="s">
        <v>1</v>
      </c>
      <c r="I612" s="232"/>
      <c r="J612" s="228"/>
      <c r="K612" s="228"/>
      <c r="L612" s="233"/>
      <c r="M612" s="234"/>
      <c r="N612" s="235"/>
      <c r="O612" s="235"/>
      <c r="P612" s="235"/>
      <c r="Q612" s="235"/>
      <c r="R612" s="235"/>
      <c r="S612" s="235"/>
      <c r="T612" s="23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7" t="s">
        <v>157</v>
      </c>
      <c r="AU612" s="237" t="s">
        <v>156</v>
      </c>
      <c r="AV612" s="13" t="s">
        <v>80</v>
      </c>
      <c r="AW612" s="13" t="s">
        <v>30</v>
      </c>
      <c r="AX612" s="13" t="s">
        <v>14</v>
      </c>
      <c r="AY612" s="237" t="s">
        <v>147</v>
      </c>
    </row>
    <row r="613" s="14" customFormat="1">
      <c r="A613" s="14"/>
      <c r="B613" s="238"/>
      <c r="C613" s="239"/>
      <c r="D613" s="229" t="s">
        <v>157</v>
      </c>
      <c r="E613" s="240" t="s">
        <v>1</v>
      </c>
      <c r="F613" s="241" t="s">
        <v>645</v>
      </c>
      <c r="G613" s="239"/>
      <c r="H613" s="242">
        <v>4.3760000000000003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8" t="s">
        <v>157</v>
      </c>
      <c r="AU613" s="248" t="s">
        <v>156</v>
      </c>
      <c r="AV613" s="14" t="s">
        <v>156</v>
      </c>
      <c r="AW613" s="14" t="s">
        <v>30</v>
      </c>
      <c r="AX613" s="14" t="s">
        <v>14</v>
      </c>
      <c r="AY613" s="248" t="s">
        <v>147</v>
      </c>
    </row>
    <row r="614" s="13" customFormat="1">
      <c r="A614" s="13"/>
      <c r="B614" s="227"/>
      <c r="C614" s="228"/>
      <c r="D614" s="229" t="s">
        <v>157</v>
      </c>
      <c r="E614" s="230" t="s">
        <v>1</v>
      </c>
      <c r="F614" s="231" t="s">
        <v>514</v>
      </c>
      <c r="G614" s="228"/>
      <c r="H614" s="230" t="s">
        <v>1</v>
      </c>
      <c r="I614" s="232"/>
      <c r="J614" s="228"/>
      <c r="K614" s="228"/>
      <c r="L614" s="233"/>
      <c r="M614" s="234"/>
      <c r="N614" s="235"/>
      <c r="O614" s="235"/>
      <c r="P614" s="235"/>
      <c r="Q614" s="235"/>
      <c r="R614" s="235"/>
      <c r="S614" s="235"/>
      <c r="T614" s="23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7" t="s">
        <v>157</v>
      </c>
      <c r="AU614" s="237" t="s">
        <v>156</v>
      </c>
      <c r="AV614" s="13" t="s">
        <v>80</v>
      </c>
      <c r="AW614" s="13" t="s">
        <v>30</v>
      </c>
      <c r="AX614" s="13" t="s">
        <v>14</v>
      </c>
      <c r="AY614" s="237" t="s">
        <v>147</v>
      </c>
    </row>
    <row r="615" s="14" customFormat="1">
      <c r="A615" s="14"/>
      <c r="B615" s="238"/>
      <c r="C615" s="239"/>
      <c r="D615" s="229" t="s">
        <v>157</v>
      </c>
      <c r="E615" s="240" t="s">
        <v>1</v>
      </c>
      <c r="F615" s="241" t="s">
        <v>646</v>
      </c>
      <c r="G615" s="239"/>
      <c r="H615" s="242">
        <v>5.2800000000000002</v>
      </c>
      <c r="I615" s="243"/>
      <c r="J615" s="239"/>
      <c r="K615" s="239"/>
      <c r="L615" s="244"/>
      <c r="M615" s="245"/>
      <c r="N615" s="246"/>
      <c r="O615" s="246"/>
      <c r="P615" s="246"/>
      <c r="Q615" s="246"/>
      <c r="R615" s="246"/>
      <c r="S615" s="246"/>
      <c r="T615" s="24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8" t="s">
        <v>157</v>
      </c>
      <c r="AU615" s="248" t="s">
        <v>156</v>
      </c>
      <c r="AV615" s="14" t="s">
        <v>156</v>
      </c>
      <c r="AW615" s="14" t="s">
        <v>30</v>
      </c>
      <c r="AX615" s="14" t="s">
        <v>14</v>
      </c>
      <c r="AY615" s="248" t="s">
        <v>147</v>
      </c>
    </row>
    <row r="616" s="15" customFormat="1">
      <c r="A616" s="15"/>
      <c r="B616" s="249"/>
      <c r="C616" s="250"/>
      <c r="D616" s="229" t="s">
        <v>157</v>
      </c>
      <c r="E616" s="251" t="s">
        <v>1</v>
      </c>
      <c r="F616" s="252" t="s">
        <v>160</v>
      </c>
      <c r="G616" s="250"/>
      <c r="H616" s="253">
        <v>9.6560000000000006</v>
      </c>
      <c r="I616" s="254"/>
      <c r="J616" s="250"/>
      <c r="K616" s="250"/>
      <c r="L616" s="255"/>
      <c r="M616" s="256"/>
      <c r="N616" s="257"/>
      <c r="O616" s="257"/>
      <c r="P616" s="257"/>
      <c r="Q616" s="257"/>
      <c r="R616" s="257"/>
      <c r="S616" s="257"/>
      <c r="T616" s="258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9" t="s">
        <v>157</v>
      </c>
      <c r="AU616" s="259" t="s">
        <v>156</v>
      </c>
      <c r="AV616" s="15" t="s">
        <v>155</v>
      </c>
      <c r="AW616" s="15" t="s">
        <v>30</v>
      </c>
      <c r="AX616" s="15" t="s">
        <v>80</v>
      </c>
      <c r="AY616" s="259" t="s">
        <v>147</v>
      </c>
    </row>
    <row r="617" s="2" customFormat="1" ht="16.5" customHeight="1">
      <c r="A617" s="38"/>
      <c r="B617" s="39"/>
      <c r="C617" s="214" t="s">
        <v>650</v>
      </c>
      <c r="D617" s="214" t="s">
        <v>150</v>
      </c>
      <c r="E617" s="215" t="s">
        <v>651</v>
      </c>
      <c r="F617" s="216" t="s">
        <v>652</v>
      </c>
      <c r="G617" s="217" t="s">
        <v>267</v>
      </c>
      <c r="H617" s="218">
        <v>0.128</v>
      </c>
      <c r="I617" s="219"/>
      <c r="J617" s="220">
        <f>ROUND(I617*H617,2)</f>
        <v>0</v>
      </c>
      <c r="K617" s="216" t="s">
        <v>154</v>
      </c>
      <c r="L617" s="44"/>
      <c r="M617" s="221" t="s">
        <v>1</v>
      </c>
      <c r="N617" s="222" t="s">
        <v>39</v>
      </c>
      <c r="O617" s="91"/>
      <c r="P617" s="223">
        <f>O617*H617</f>
        <v>0</v>
      </c>
      <c r="Q617" s="223">
        <v>0</v>
      </c>
      <c r="R617" s="223">
        <f>Q617*H617</f>
        <v>0</v>
      </c>
      <c r="S617" s="223">
        <v>0</v>
      </c>
      <c r="T617" s="224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5" t="s">
        <v>155</v>
      </c>
      <c r="AT617" s="225" t="s">
        <v>150</v>
      </c>
      <c r="AU617" s="225" t="s">
        <v>156</v>
      </c>
      <c r="AY617" s="17" t="s">
        <v>147</v>
      </c>
      <c r="BE617" s="226">
        <f>IF(N617="základní",J617,0)</f>
        <v>0</v>
      </c>
      <c r="BF617" s="226">
        <f>IF(N617="snížená",J617,0)</f>
        <v>0</v>
      </c>
      <c r="BG617" s="226">
        <f>IF(N617="zákl. přenesená",J617,0)</f>
        <v>0</v>
      </c>
      <c r="BH617" s="226">
        <f>IF(N617="sníž. přenesená",J617,0)</f>
        <v>0</v>
      </c>
      <c r="BI617" s="226">
        <f>IF(N617="nulová",J617,0)</f>
        <v>0</v>
      </c>
      <c r="BJ617" s="17" t="s">
        <v>156</v>
      </c>
      <c r="BK617" s="226">
        <f>ROUND(I617*H617,2)</f>
        <v>0</v>
      </c>
      <c r="BL617" s="17" t="s">
        <v>155</v>
      </c>
      <c r="BM617" s="225" t="s">
        <v>653</v>
      </c>
    </row>
    <row r="618" s="12" customFormat="1" ht="22.8" customHeight="1">
      <c r="A618" s="12"/>
      <c r="B618" s="198"/>
      <c r="C618" s="199"/>
      <c r="D618" s="200" t="s">
        <v>72</v>
      </c>
      <c r="E618" s="212" t="s">
        <v>654</v>
      </c>
      <c r="F618" s="212" t="s">
        <v>655</v>
      </c>
      <c r="G618" s="199"/>
      <c r="H618" s="199"/>
      <c r="I618" s="202"/>
      <c r="J618" s="213">
        <f>BK618</f>
        <v>0</v>
      </c>
      <c r="K618" s="199"/>
      <c r="L618" s="204"/>
      <c r="M618" s="205"/>
      <c r="N618" s="206"/>
      <c r="O618" s="206"/>
      <c r="P618" s="207">
        <f>SUM(P619:P657)</f>
        <v>0</v>
      </c>
      <c r="Q618" s="206"/>
      <c r="R618" s="207">
        <f>SUM(R619:R657)</f>
        <v>0</v>
      </c>
      <c r="S618" s="206"/>
      <c r="T618" s="208">
        <f>SUM(T619:T657)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09" t="s">
        <v>80</v>
      </c>
      <c r="AT618" s="210" t="s">
        <v>72</v>
      </c>
      <c r="AU618" s="210" t="s">
        <v>80</v>
      </c>
      <c r="AY618" s="209" t="s">
        <v>147</v>
      </c>
      <c r="BK618" s="211">
        <f>SUM(BK619:BK657)</f>
        <v>0</v>
      </c>
    </row>
    <row r="619" s="2" customFormat="1" ht="37.8" customHeight="1">
      <c r="A619" s="38"/>
      <c r="B619" s="39"/>
      <c r="C619" s="214" t="s">
        <v>427</v>
      </c>
      <c r="D619" s="214" t="s">
        <v>150</v>
      </c>
      <c r="E619" s="215" t="s">
        <v>656</v>
      </c>
      <c r="F619" s="216" t="s">
        <v>657</v>
      </c>
      <c r="G619" s="217" t="s">
        <v>168</v>
      </c>
      <c r="H619" s="218">
        <v>4.9000000000000004</v>
      </c>
      <c r="I619" s="219"/>
      <c r="J619" s="220">
        <f>ROUND(I619*H619,2)</f>
        <v>0</v>
      </c>
      <c r="K619" s="216" t="s">
        <v>154</v>
      </c>
      <c r="L619" s="44"/>
      <c r="M619" s="221" t="s">
        <v>1</v>
      </c>
      <c r="N619" s="222" t="s">
        <v>39</v>
      </c>
      <c r="O619" s="91"/>
      <c r="P619" s="223">
        <f>O619*H619</f>
        <v>0</v>
      </c>
      <c r="Q619" s="223">
        <v>0</v>
      </c>
      <c r="R619" s="223">
        <f>Q619*H619</f>
        <v>0</v>
      </c>
      <c r="S619" s="223">
        <v>0</v>
      </c>
      <c r="T619" s="224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5" t="s">
        <v>155</v>
      </c>
      <c r="AT619" s="225" t="s">
        <v>150</v>
      </c>
      <c r="AU619" s="225" t="s">
        <v>156</v>
      </c>
      <c r="AY619" s="17" t="s">
        <v>147</v>
      </c>
      <c r="BE619" s="226">
        <f>IF(N619="základní",J619,0)</f>
        <v>0</v>
      </c>
      <c r="BF619" s="226">
        <f>IF(N619="snížená",J619,0)</f>
        <v>0</v>
      </c>
      <c r="BG619" s="226">
        <f>IF(N619="zákl. přenesená",J619,0)</f>
        <v>0</v>
      </c>
      <c r="BH619" s="226">
        <f>IF(N619="sníž. přenesená",J619,0)</f>
        <v>0</v>
      </c>
      <c r="BI619" s="226">
        <f>IF(N619="nulová",J619,0)</f>
        <v>0</v>
      </c>
      <c r="BJ619" s="17" t="s">
        <v>156</v>
      </c>
      <c r="BK619" s="226">
        <f>ROUND(I619*H619,2)</f>
        <v>0</v>
      </c>
      <c r="BL619" s="17" t="s">
        <v>155</v>
      </c>
      <c r="BM619" s="225" t="s">
        <v>658</v>
      </c>
    </row>
    <row r="620" s="13" customFormat="1">
      <c r="A620" s="13"/>
      <c r="B620" s="227"/>
      <c r="C620" s="228"/>
      <c r="D620" s="229" t="s">
        <v>157</v>
      </c>
      <c r="E620" s="230" t="s">
        <v>1</v>
      </c>
      <c r="F620" s="231" t="s">
        <v>659</v>
      </c>
      <c r="G620" s="228"/>
      <c r="H620" s="230" t="s">
        <v>1</v>
      </c>
      <c r="I620" s="232"/>
      <c r="J620" s="228"/>
      <c r="K620" s="228"/>
      <c r="L620" s="233"/>
      <c r="M620" s="234"/>
      <c r="N620" s="235"/>
      <c r="O620" s="235"/>
      <c r="P620" s="235"/>
      <c r="Q620" s="235"/>
      <c r="R620" s="235"/>
      <c r="S620" s="235"/>
      <c r="T620" s="23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7" t="s">
        <v>157</v>
      </c>
      <c r="AU620" s="237" t="s">
        <v>156</v>
      </c>
      <c r="AV620" s="13" t="s">
        <v>80</v>
      </c>
      <c r="AW620" s="13" t="s">
        <v>30</v>
      </c>
      <c r="AX620" s="13" t="s">
        <v>14</v>
      </c>
      <c r="AY620" s="237" t="s">
        <v>147</v>
      </c>
    </row>
    <row r="621" s="14" customFormat="1">
      <c r="A621" s="14"/>
      <c r="B621" s="238"/>
      <c r="C621" s="239"/>
      <c r="D621" s="229" t="s">
        <v>157</v>
      </c>
      <c r="E621" s="240" t="s">
        <v>1</v>
      </c>
      <c r="F621" s="241" t="s">
        <v>660</v>
      </c>
      <c r="G621" s="239"/>
      <c r="H621" s="242">
        <v>4.9000000000000004</v>
      </c>
      <c r="I621" s="243"/>
      <c r="J621" s="239"/>
      <c r="K621" s="239"/>
      <c r="L621" s="244"/>
      <c r="M621" s="245"/>
      <c r="N621" s="246"/>
      <c r="O621" s="246"/>
      <c r="P621" s="246"/>
      <c r="Q621" s="246"/>
      <c r="R621" s="246"/>
      <c r="S621" s="246"/>
      <c r="T621" s="24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8" t="s">
        <v>157</v>
      </c>
      <c r="AU621" s="248" t="s">
        <v>156</v>
      </c>
      <c r="AV621" s="14" t="s">
        <v>156</v>
      </c>
      <c r="AW621" s="14" t="s">
        <v>30</v>
      </c>
      <c r="AX621" s="14" t="s">
        <v>14</v>
      </c>
      <c r="AY621" s="248" t="s">
        <v>147</v>
      </c>
    </row>
    <row r="622" s="15" customFormat="1">
      <c r="A622" s="15"/>
      <c r="B622" s="249"/>
      <c r="C622" s="250"/>
      <c r="D622" s="229" t="s">
        <v>157</v>
      </c>
      <c r="E622" s="251" t="s">
        <v>1</v>
      </c>
      <c r="F622" s="252" t="s">
        <v>160</v>
      </c>
      <c r="G622" s="250"/>
      <c r="H622" s="253">
        <v>4.9000000000000004</v>
      </c>
      <c r="I622" s="254"/>
      <c r="J622" s="250"/>
      <c r="K622" s="250"/>
      <c r="L622" s="255"/>
      <c r="M622" s="256"/>
      <c r="N622" s="257"/>
      <c r="O622" s="257"/>
      <c r="P622" s="257"/>
      <c r="Q622" s="257"/>
      <c r="R622" s="257"/>
      <c r="S622" s="257"/>
      <c r="T622" s="258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59" t="s">
        <v>157</v>
      </c>
      <c r="AU622" s="259" t="s">
        <v>156</v>
      </c>
      <c r="AV622" s="15" t="s">
        <v>155</v>
      </c>
      <c r="AW622" s="15" t="s">
        <v>30</v>
      </c>
      <c r="AX622" s="15" t="s">
        <v>80</v>
      </c>
      <c r="AY622" s="259" t="s">
        <v>147</v>
      </c>
    </row>
    <row r="623" s="2" customFormat="1" ht="16.5" customHeight="1">
      <c r="A623" s="38"/>
      <c r="B623" s="39"/>
      <c r="C623" s="260" t="s">
        <v>661</v>
      </c>
      <c r="D623" s="260" t="s">
        <v>413</v>
      </c>
      <c r="E623" s="261" t="s">
        <v>662</v>
      </c>
      <c r="F623" s="262" t="s">
        <v>663</v>
      </c>
      <c r="G623" s="263" t="s">
        <v>168</v>
      </c>
      <c r="H623" s="264">
        <v>5.3899999999999997</v>
      </c>
      <c r="I623" s="265"/>
      <c r="J623" s="266">
        <f>ROUND(I623*H623,2)</f>
        <v>0</v>
      </c>
      <c r="K623" s="262" t="s">
        <v>416</v>
      </c>
      <c r="L623" s="267"/>
      <c r="M623" s="268" t="s">
        <v>1</v>
      </c>
      <c r="N623" s="269" t="s">
        <v>39</v>
      </c>
      <c r="O623" s="91"/>
      <c r="P623" s="223">
        <f>O623*H623</f>
        <v>0</v>
      </c>
      <c r="Q623" s="223">
        <v>0</v>
      </c>
      <c r="R623" s="223">
        <f>Q623*H623</f>
        <v>0</v>
      </c>
      <c r="S623" s="223">
        <v>0</v>
      </c>
      <c r="T623" s="224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5" t="s">
        <v>173</v>
      </c>
      <c r="AT623" s="225" t="s">
        <v>413</v>
      </c>
      <c r="AU623" s="225" t="s">
        <v>156</v>
      </c>
      <c r="AY623" s="17" t="s">
        <v>147</v>
      </c>
      <c r="BE623" s="226">
        <f>IF(N623="základní",J623,0)</f>
        <v>0</v>
      </c>
      <c r="BF623" s="226">
        <f>IF(N623="snížená",J623,0)</f>
        <v>0</v>
      </c>
      <c r="BG623" s="226">
        <f>IF(N623="zákl. přenesená",J623,0)</f>
        <v>0</v>
      </c>
      <c r="BH623" s="226">
        <f>IF(N623="sníž. přenesená",J623,0)</f>
        <v>0</v>
      </c>
      <c r="BI623" s="226">
        <f>IF(N623="nulová",J623,0)</f>
        <v>0</v>
      </c>
      <c r="BJ623" s="17" t="s">
        <v>156</v>
      </c>
      <c r="BK623" s="226">
        <f>ROUND(I623*H623,2)</f>
        <v>0</v>
      </c>
      <c r="BL623" s="17" t="s">
        <v>155</v>
      </c>
      <c r="BM623" s="225" t="s">
        <v>664</v>
      </c>
    </row>
    <row r="624" s="14" customFormat="1">
      <c r="A624" s="14"/>
      <c r="B624" s="238"/>
      <c r="C624" s="239"/>
      <c r="D624" s="229" t="s">
        <v>157</v>
      </c>
      <c r="E624" s="240" t="s">
        <v>1</v>
      </c>
      <c r="F624" s="241" t="s">
        <v>665</v>
      </c>
      <c r="G624" s="239"/>
      <c r="H624" s="242">
        <v>5.3899999999999997</v>
      </c>
      <c r="I624" s="243"/>
      <c r="J624" s="239"/>
      <c r="K624" s="239"/>
      <c r="L624" s="244"/>
      <c r="M624" s="245"/>
      <c r="N624" s="246"/>
      <c r="O624" s="246"/>
      <c r="P624" s="246"/>
      <c r="Q624" s="246"/>
      <c r="R624" s="246"/>
      <c r="S624" s="246"/>
      <c r="T624" s="247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8" t="s">
        <v>157</v>
      </c>
      <c r="AU624" s="248" t="s">
        <v>156</v>
      </c>
      <c r="AV624" s="14" t="s">
        <v>156</v>
      </c>
      <c r="AW624" s="14" t="s">
        <v>30</v>
      </c>
      <c r="AX624" s="14" t="s">
        <v>14</v>
      </c>
      <c r="AY624" s="248" t="s">
        <v>147</v>
      </c>
    </row>
    <row r="625" s="15" customFormat="1">
      <c r="A625" s="15"/>
      <c r="B625" s="249"/>
      <c r="C625" s="250"/>
      <c r="D625" s="229" t="s">
        <v>157</v>
      </c>
      <c r="E625" s="251" t="s">
        <v>1</v>
      </c>
      <c r="F625" s="252" t="s">
        <v>160</v>
      </c>
      <c r="G625" s="250"/>
      <c r="H625" s="253">
        <v>5.3899999999999997</v>
      </c>
      <c r="I625" s="254"/>
      <c r="J625" s="250"/>
      <c r="K625" s="250"/>
      <c r="L625" s="255"/>
      <c r="M625" s="256"/>
      <c r="N625" s="257"/>
      <c r="O625" s="257"/>
      <c r="P625" s="257"/>
      <c r="Q625" s="257"/>
      <c r="R625" s="257"/>
      <c r="S625" s="257"/>
      <c r="T625" s="258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59" t="s">
        <v>157</v>
      </c>
      <c r="AU625" s="259" t="s">
        <v>156</v>
      </c>
      <c r="AV625" s="15" t="s">
        <v>155</v>
      </c>
      <c r="AW625" s="15" t="s">
        <v>30</v>
      </c>
      <c r="AX625" s="15" t="s">
        <v>80</v>
      </c>
      <c r="AY625" s="259" t="s">
        <v>147</v>
      </c>
    </row>
    <row r="626" s="2" customFormat="1" ht="24.15" customHeight="1">
      <c r="A626" s="38"/>
      <c r="B626" s="39"/>
      <c r="C626" s="214" t="s">
        <v>432</v>
      </c>
      <c r="D626" s="214" t="s">
        <v>150</v>
      </c>
      <c r="E626" s="215" t="s">
        <v>666</v>
      </c>
      <c r="F626" s="216" t="s">
        <v>667</v>
      </c>
      <c r="G626" s="217" t="s">
        <v>217</v>
      </c>
      <c r="H626" s="218">
        <v>3.7200000000000002</v>
      </c>
      <c r="I626" s="219"/>
      <c r="J626" s="220">
        <f>ROUND(I626*H626,2)</f>
        <v>0</v>
      </c>
      <c r="K626" s="216" t="s">
        <v>154</v>
      </c>
      <c r="L626" s="44"/>
      <c r="M626" s="221" t="s">
        <v>1</v>
      </c>
      <c r="N626" s="222" t="s">
        <v>39</v>
      </c>
      <c r="O626" s="91"/>
      <c r="P626" s="223">
        <f>O626*H626</f>
        <v>0</v>
      </c>
      <c r="Q626" s="223">
        <v>0</v>
      </c>
      <c r="R626" s="223">
        <f>Q626*H626</f>
        <v>0</v>
      </c>
      <c r="S626" s="223">
        <v>0</v>
      </c>
      <c r="T626" s="22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5" t="s">
        <v>155</v>
      </c>
      <c r="AT626" s="225" t="s">
        <v>150</v>
      </c>
      <c r="AU626" s="225" t="s">
        <v>156</v>
      </c>
      <c r="AY626" s="17" t="s">
        <v>147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7" t="s">
        <v>156</v>
      </c>
      <c r="BK626" s="226">
        <f>ROUND(I626*H626,2)</f>
        <v>0</v>
      </c>
      <c r="BL626" s="17" t="s">
        <v>155</v>
      </c>
      <c r="BM626" s="225" t="s">
        <v>668</v>
      </c>
    </row>
    <row r="627" s="2" customFormat="1" ht="24.15" customHeight="1">
      <c r="A627" s="38"/>
      <c r="B627" s="39"/>
      <c r="C627" s="214" t="s">
        <v>669</v>
      </c>
      <c r="D627" s="214" t="s">
        <v>150</v>
      </c>
      <c r="E627" s="215" t="s">
        <v>670</v>
      </c>
      <c r="F627" s="216" t="s">
        <v>671</v>
      </c>
      <c r="G627" s="217" t="s">
        <v>168</v>
      </c>
      <c r="H627" s="218">
        <v>4.9000000000000004</v>
      </c>
      <c r="I627" s="219"/>
      <c r="J627" s="220">
        <f>ROUND(I627*H627,2)</f>
        <v>0</v>
      </c>
      <c r="K627" s="216" t="s">
        <v>154</v>
      </c>
      <c r="L627" s="44"/>
      <c r="M627" s="221" t="s">
        <v>1</v>
      </c>
      <c r="N627" s="222" t="s">
        <v>39</v>
      </c>
      <c r="O627" s="91"/>
      <c r="P627" s="223">
        <f>O627*H627</f>
        <v>0</v>
      </c>
      <c r="Q627" s="223">
        <v>0</v>
      </c>
      <c r="R627" s="223">
        <f>Q627*H627</f>
        <v>0</v>
      </c>
      <c r="S627" s="223">
        <v>0</v>
      </c>
      <c r="T627" s="224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5" t="s">
        <v>155</v>
      </c>
      <c r="AT627" s="225" t="s">
        <v>150</v>
      </c>
      <c r="AU627" s="225" t="s">
        <v>156</v>
      </c>
      <c r="AY627" s="17" t="s">
        <v>147</v>
      </c>
      <c r="BE627" s="226">
        <f>IF(N627="základní",J627,0)</f>
        <v>0</v>
      </c>
      <c r="BF627" s="226">
        <f>IF(N627="snížená",J627,0)</f>
        <v>0</v>
      </c>
      <c r="BG627" s="226">
        <f>IF(N627="zákl. přenesená",J627,0)</f>
        <v>0</v>
      </c>
      <c r="BH627" s="226">
        <f>IF(N627="sníž. přenesená",J627,0)</f>
        <v>0</v>
      </c>
      <c r="BI627" s="226">
        <f>IF(N627="nulová",J627,0)</f>
        <v>0</v>
      </c>
      <c r="BJ627" s="17" t="s">
        <v>156</v>
      </c>
      <c r="BK627" s="226">
        <f>ROUND(I627*H627,2)</f>
        <v>0</v>
      </c>
      <c r="BL627" s="17" t="s">
        <v>155</v>
      </c>
      <c r="BM627" s="225" t="s">
        <v>672</v>
      </c>
    </row>
    <row r="628" s="13" customFormat="1">
      <c r="A628" s="13"/>
      <c r="B628" s="227"/>
      <c r="C628" s="228"/>
      <c r="D628" s="229" t="s">
        <v>157</v>
      </c>
      <c r="E628" s="230" t="s">
        <v>1</v>
      </c>
      <c r="F628" s="231" t="s">
        <v>659</v>
      </c>
      <c r="G628" s="228"/>
      <c r="H628" s="230" t="s">
        <v>1</v>
      </c>
      <c r="I628" s="232"/>
      <c r="J628" s="228"/>
      <c r="K628" s="228"/>
      <c r="L628" s="233"/>
      <c r="M628" s="234"/>
      <c r="N628" s="235"/>
      <c r="O628" s="235"/>
      <c r="P628" s="235"/>
      <c r="Q628" s="235"/>
      <c r="R628" s="235"/>
      <c r="S628" s="235"/>
      <c r="T628" s="236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7" t="s">
        <v>157</v>
      </c>
      <c r="AU628" s="237" t="s">
        <v>156</v>
      </c>
      <c r="AV628" s="13" t="s">
        <v>80</v>
      </c>
      <c r="AW628" s="13" t="s">
        <v>30</v>
      </c>
      <c r="AX628" s="13" t="s">
        <v>14</v>
      </c>
      <c r="AY628" s="237" t="s">
        <v>147</v>
      </c>
    </row>
    <row r="629" s="14" customFormat="1">
      <c r="A629" s="14"/>
      <c r="B629" s="238"/>
      <c r="C629" s="239"/>
      <c r="D629" s="229" t="s">
        <v>157</v>
      </c>
      <c r="E629" s="240" t="s">
        <v>1</v>
      </c>
      <c r="F629" s="241" t="s">
        <v>660</v>
      </c>
      <c r="G629" s="239"/>
      <c r="H629" s="242">
        <v>4.9000000000000004</v>
      </c>
      <c r="I629" s="243"/>
      <c r="J629" s="239"/>
      <c r="K629" s="239"/>
      <c r="L629" s="244"/>
      <c r="M629" s="245"/>
      <c r="N629" s="246"/>
      <c r="O629" s="246"/>
      <c r="P629" s="246"/>
      <c r="Q629" s="246"/>
      <c r="R629" s="246"/>
      <c r="S629" s="246"/>
      <c r="T629" s="247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8" t="s">
        <v>157</v>
      </c>
      <c r="AU629" s="248" t="s">
        <v>156</v>
      </c>
      <c r="AV629" s="14" t="s">
        <v>156</v>
      </c>
      <c r="AW629" s="14" t="s">
        <v>30</v>
      </c>
      <c r="AX629" s="14" t="s">
        <v>14</v>
      </c>
      <c r="AY629" s="248" t="s">
        <v>147</v>
      </c>
    </row>
    <row r="630" s="15" customFormat="1">
      <c r="A630" s="15"/>
      <c r="B630" s="249"/>
      <c r="C630" s="250"/>
      <c r="D630" s="229" t="s">
        <v>157</v>
      </c>
      <c r="E630" s="251" t="s">
        <v>1</v>
      </c>
      <c r="F630" s="252" t="s">
        <v>160</v>
      </c>
      <c r="G630" s="250"/>
      <c r="H630" s="253">
        <v>4.9000000000000004</v>
      </c>
      <c r="I630" s="254"/>
      <c r="J630" s="250"/>
      <c r="K630" s="250"/>
      <c r="L630" s="255"/>
      <c r="M630" s="256"/>
      <c r="N630" s="257"/>
      <c r="O630" s="257"/>
      <c r="P630" s="257"/>
      <c r="Q630" s="257"/>
      <c r="R630" s="257"/>
      <c r="S630" s="257"/>
      <c r="T630" s="258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59" t="s">
        <v>157</v>
      </c>
      <c r="AU630" s="259" t="s">
        <v>156</v>
      </c>
      <c r="AV630" s="15" t="s">
        <v>155</v>
      </c>
      <c r="AW630" s="15" t="s">
        <v>30</v>
      </c>
      <c r="AX630" s="15" t="s">
        <v>80</v>
      </c>
      <c r="AY630" s="259" t="s">
        <v>147</v>
      </c>
    </row>
    <row r="631" s="2" customFormat="1" ht="24.15" customHeight="1">
      <c r="A631" s="38"/>
      <c r="B631" s="39"/>
      <c r="C631" s="214" t="s">
        <v>439</v>
      </c>
      <c r="D631" s="214" t="s">
        <v>150</v>
      </c>
      <c r="E631" s="215" t="s">
        <v>673</v>
      </c>
      <c r="F631" s="216" t="s">
        <v>674</v>
      </c>
      <c r="G631" s="217" t="s">
        <v>168</v>
      </c>
      <c r="H631" s="218">
        <v>9.8000000000000007</v>
      </c>
      <c r="I631" s="219"/>
      <c r="J631" s="220">
        <f>ROUND(I631*H631,2)</f>
        <v>0</v>
      </c>
      <c r="K631" s="216" t="s">
        <v>154</v>
      </c>
      <c r="L631" s="44"/>
      <c r="M631" s="221" t="s">
        <v>1</v>
      </c>
      <c r="N631" s="222" t="s">
        <v>39</v>
      </c>
      <c r="O631" s="91"/>
      <c r="P631" s="223">
        <f>O631*H631</f>
        <v>0</v>
      </c>
      <c r="Q631" s="223">
        <v>0</v>
      </c>
      <c r="R631" s="223">
        <f>Q631*H631</f>
        <v>0</v>
      </c>
      <c r="S631" s="223">
        <v>0</v>
      </c>
      <c r="T631" s="224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5" t="s">
        <v>155</v>
      </c>
      <c r="AT631" s="225" t="s">
        <v>150</v>
      </c>
      <c r="AU631" s="225" t="s">
        <v>156</v>
      </c>
      <c r="AY631" s="17" t="s">
        <v>147</v>
      </c>
      <c r="BE631" s="226">
        <f>IF(N631="základní",J631,0)</f>
        <v>0</v>
      </c>
      <c r="BF631" s="226">
        <f>IF(N631="snížená",J631,0)</f>
        <v>0</v>
      </c>
      <c r="BG631" s="226">
        <f>IF(N631="zákl. přenesená",J631,0)</f>
        <v>0</v>
      </c>
      <c r="BH631" s="226">
        <f>IF(N631="sníž. přenesená",J631,0)</f>
        <v>0</v>
      </c>
      <c r="BI631" s="226">
        <f>IF(N631="nulová",J631,0)</f>
        <v>0</v>
      </c>
      <c r="BJ631" s="17" t="s">
        <v>156</v>
      </c>
      <c r="BK631" s="226">
        <f>ROUND(I631*H631,2)</f>
        <v>0</v>
      </c>
      <c r="BL631" s="17" t="s">
        <v>155</v>
      </c>
      <c r="BM631" s="225" t="s">
        <v>675</v>
      </c>
    </row>
    <row r="632" s="13" customFormat="1">
      <c r="A632" s="13"/>
      <c r="B632" s="227"/>
      <c r="C632" s="228"/>
      <c r="D632" s="229" t="s">
        <v>157</v>
      </c>
      <c r="E632" s="230" t="s">
        <v>1</v>
      </c>
      <c r="F632" s="231" t="s">
        <v>659</v>
      </c>
      <c r="G632" s="228"/>
      <c r="H632" s="230" t="s">
        <v>1</v>
      </c>
      <c r="I632" s="232"/>
      <c r="J632" s="228"/>
      <c r="K632" s="228"/>
      <c r="L632" s="233"/>
      <c r="M632" s="234"/>
      <c r="N632" s="235"/>
      <c r="O632" s="235"/>
      <c r="P632" s="235"/>
      <c r="Q632" s="235"/>
      <c r="R632" s="235"/>
      <c r="S632" s="235"/>
      <c r="T632" s="23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7" t="s">
        <v>157</v>
      </c>
      <c r="AU632" s="237" t="s">
        <v>156</v>
      </c>
      <c r="AV632" s="13" t="s">
        <v>80</v>
      </c>
      <c r="AW632" s="13" t="s">
        <v>30</v>
      </c>
      <c r="AX632" s="13" t="s">
        <v>14</v>
      </c>
      <c r="AY632" s="237" t="s">
        <v>147</v>
      </c>
    </row>
    <row r="633" s="14" customFormat="1">
      <c r="A633" s="14"/>
      <c r="B633" s="238"/>
      <c r="C633" s="239"/>
      <c r="D633" s="229" t="s">
        <v>157</v>
      </c>
      <c r="E633" s="240" t="s">
        <v>1</v>
      </c>
      <c r="F633" s="241" t="s">
        <v>676</v>
      </c>
      <c r="G633" s="239"/>
      <c r="H633" s="242">
        <v>9.8000000000000007</v>
      </c>
      <c r="I633" s="243"/>
      <c r="J633" s="239"/>
      <c r="K633" s="239"/>
      <c r="L633" s="244"/>
      <c r="M633" s="245"/>
      <c r="N633" s="246"/>
      <c r="O633" s="246"/>
      <c r="P633" s="246"/>
      <c r="Q633" s="246"/>
      <c r="R633" s="246"/>
      <c r="S633" s="246"/>
      <c r="T633" s="24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8" t="s">
        <v>157</v>
      </c>
      <c r="AU633" s="248" t="s">
        <v>156</v>
      </c>
      <c r="AV633" s="14" t="s">
        <v>156</v>
      </c>
      <c r="AW633" s="14" t="s">
        <v>30</v>
      </c>
      <c r="AX633" s="14" t="s">
        <v>14</v>
      </c>
      <c r="AY633" s="248" t="s">
        <v>147</v>
      </c>
    </row>
    <row r="634" s="15" customFormat="1">
      <c r="A634" s="15"/>
      <c r="B634" s="249"/>
      <c r="C634" s="250"/>
      <c r="D634" s="229" t="s">
        <v>157</v>
      </c>
      <c r="E634" s="251" t="s">
        <v>1</v>
      </c>
      <c r="F634" s="252" t="s">
        <v>160</v>
      </c>
      <c r="G634" s="250"/>
      <c r="H634" s="253">
        <v>9.8000000000000007</v>
      </c>
      <c r="I634" s="254"/>
      <c r="J634" s="250"/>
      <c r="K634" s="250"/>
      <c r="L634" s="255"/>
      <c r="M634" s="256"/>
      <c r="N634" s="257"/>
      <c r="O634" s="257"/>
      <c r="P634" s="257"/>
      <c r="Q634" s="257"/>
      <c r="R634" s="257"/>
      <c r="S634" s="257"/>
      <c r="T634" s="258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9" t="s">
        <v>157</v>
      </c>
      <c r="AU634" s="259" t="s">
        <v>156</v>
      </c>
      <c r="AV634" s="15" t="s">
        <v>155</v>
      </c>
      <c r="AW634" s="15" t="s">
        <v>30</v>
      </c>
      <c r="AX634" s="15" t="s">
        <v>80</v>
      </c>
      <c r="AY634" s="259" t="s">
        <v>147</v>
      </c>
    </row>
    <row r="635" s="2" customFormat="1" ht="16.5" customHeight="1">
      <c r="A635" s="38"/>
      <c r="B635" s="39"/>
      <c r="C635" s="214" t="s">
        <v>677</v>
      </c>
      <c r="D635" s="214" t="s">
        <v>150</v>
      </c>
      <c r="E635" s="215" t="s">
        <v>678</v>
      </c>
      <c r="F635" s="216" t="s">
        <v>679</v>
      </c>
      <c r="G635" s="217" t="s">
        <v>168</v>
      </c>
      <c r="H635" s="218">
        <v>4.9000000000000004</v>
      </c>
      <c r="I635" s="219"/>
      <c r="J635" s="220">
        <f>ROUND(I635*H635,2)</f>
        <v>0</v>
      </c>
      <c r="K635" s="216" t="s">
        <v>154</v>
      </c>
      <c r="L635" s="44"/>
      <c r="M635" s="221" t="s">
        <v>1</v>
      </c>
      <c r="N635" s="222" t="s">
        <v>39</v>
      </c>
      <c r="O635" s="91"/>
      <c r="P635" s="223">
        <f>O635*H635</f>
        <v>0</v>
      </c>
      <c r="Q635" s="223">
        <v>0</v>
      </c>
      <c r="R635" s="223">
        <f>Q635*H635</f>
        <v>0</v>
      </c>
      <c r="S635" s="223">
        <v>0</v>
      </c>
      <c r="T635" s="224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5" t="s">
        <v>155</v>
      </c>
      <c r="AT635" s="225" t="s">
        <v>150</v>
      </c>
      <c r="AU635" s="225" t="s">
        <v>156</v>
      </c>
      <c r="AY635" s="17" t="s">
        <v>147</v>
      </c>
      <c r="BE635" s="226">
        <f>IF(N635="základní",J635,0)</f>
        <v>0</v>
      </c>
      <c r="BF635" s="226">
        <f>IF(N635="snížená",J635,0)</f>
        <v>0</v>
      </c>
      <c r="BG635" s="226">
        <f>IF(N635="zákl. přenesená",J635,0)</f>
        <v>0</v>
      </c>
      <c r="BH635" s="226">
        <f>IF(N635="sníž. přenesená",J635,0)</f>
        <v>0</v>
      </c>
      <c r="BI635" s="226">
        <f>IF(N635="nulová",J635,0)</f>
        <v>0</v>
      </c>
      <c r="BJ635" s="17" t="s">
        <v>156</v>
      </c>
      <c r="BK635" s="226">
        <f>ROUND(I635*H635,2)</f>
        <v>0</v>
      </c>
      <c r="BL635" s="17" t="s">
        <v>155</v>
      </c>
      <c r="BM635" s="225" t="s">
        <v>680</v>
      </c>
    </row>
    <row r="636" s="13" customFormat="1">
      <c r="A636" s="13"/>
      <c r="B636" s="227"/>
      <c r="C636" s="228"/>
      <c r="D636" s="229" t="s">
        <v>157</v>
      </c>
      <c r="E636" s="230" t="s">
        <v>1</v>
      </c>
      <c r="F636" s="231" t="s">
        <v>659</v>
      </c>
      <c r="G636" s="228"/>
      <c r="H636" s="230" t="s">
        <v>1</v>
      </c>
      <c r="I636" s="232"/>
      <c r="J636" s="228"/>
      <c r="K636" s="228"/>
      <c r="L636" s="233"/>
      <c r="M636" s="234"/>
      <c r="N636" s="235"/>
      <c r="O636" s="235"/>
      <c r="P636" s="235"/>
      <c r="Q636" s="235"/>
      <c r="R636" s="235"/>
      <c r="S636" s="235"/>
      <c r="T636" s="23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7" t="s">
        <v>157</v>
      </c>
      <c r="AU636" s="237" t="s">
        <v>156</v>
      </c>
      <c r="AV636" s="13" t="s">
        <v>80</v>
      </c>
      <c r="AW636" s="13" t="s">
        <v>30</v>
      </c>
      <c r="AX636" s="13" t="s">
        <v>14</v>
      </c>
      <c r="AY636" s="237" t="s">
        <v>147</v>
      </c>
    </row>
    <row r="637" s="14" customFormat="1">
      <c r="A637" s="14"/>
      <c r="B637" s="238"/>
      <c r="C637" s="239"/>
      <c r="D637" s="229" t="s">
        <v>157</v>
      </c>
      <c r="E637" s="240" t="s">
        <v>1</v>
      </c>
      <c r="F637" s="241" t="s">
        <v>660</v>
      </c>
      <c r="G637" s="239"/>
      <c r="H637" s="242">
        <v>4.9000000000000004</v>
      </c>
      <c r="I637" s="243"/>
      <c r="J637" s="239"/>
      <c r="K637" s="239"/>
      <c r="L637" s="244"/>
      <c r="M637" s="245"/>
      <c r="N637" s="246"/>
      <c r="O637" s="246"/>
      <c r="P637" s="246"/>
      <c r="Q637" s="246"/>
      <c r="R637" s="246"/>
      <c r="S637" s="246"/>
      <c r="T637" s="24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8" t="s">
        <v>157</v>
      </c>
      <c r="AU637" s="248" t="s">
        <v>156</v>
      </c>
      <c r="AV637" s="14" t="s">
        <v>156</v>
      </c>
      <c r="AW637" s="14" t="s">
        <v>30</v>
      </c>
      <c r="AX637" s="14" t="s">
        <v>14</v>
      </c>
      <c r="AY637" s="248" t="s">
        <v>147</v>
      </c>
    </row>
    <row r="638" s="15" customFormat="1">
      <c r="A638" s="15"/>
      <c r="B638" s="249"/>
      <c r="C638" s="250"/>
      <c r="D638" s="229" t="s">
        <v>157</v>
      </c>
      <c r="E638" s="251" t="s">
        <v>1</v>
      </c>
      <c r="F638" s="252" t="s">
        <v>160</v>
      </c>
      <c r="G638" s="250"/>
      <c r="H638" s="253">
        <v>4.9000000000000004</v>
      </c>
      <c r="I638" s="254"/>
      <c r="J638" s="250"/>
      <c r="K638" s="250"/>
      <c r="L638" s="255"/>
      <c r="M638" s="256"/>
      <c r="N638" s="257"/>
      <c r="O638" s="257"/>
      <c r="P638" s="257"/>
      <c r="Q638" s="257"/>
      <c r="R638" s="257"/>
      <c r="S638" s="257"/>
      <c r="T638" s="258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9" t="s">
        <v>157</v>
      </c>
      <c r="AU638" s="259" t="s">
        <v>156</v>
      </c>
      <c r="AV638" s="15" t="s">
        <v>155</v>
      </c>
      <c r="AW638" s="15" t="s">
        <v>30</v>
      </c>
      <c r="AX638" s="15" t="s">
        <v>80</v>
      </c>
      <c r="AY638" s="259" t="s">
        <v>147</v>
      </c>
    </row>
    <row r="639" s="2" customFormat="1" ht="16.5" customHeight="1">
      <c r="A639" s="38"/>
      <c r="B639" s="39"/>
      <c r="C639" s="260" t="s">
        <v>447</v>
      </c>
      <c r="D639" s="260" t="s">
        <v>413</v>
      </c>
      <c r="E639" s="261" t="s">
        <v>681</v>
      </c>
      <c r="F639" s="262" t="s">
        <v>682</v>
      </c>
      <c r="G639" s="263" t="s">
        <v>168</v>
      </c>
      <c r="H639" s="264">
        <v>5.3899999999999997</v>
      </c>
      <c r="I639" s="265"/>
      <c r="J639" s="266">
        <f>ROUND(I639*H639,2)</f>
        <v>0</v>
      </c>
      <c r="K639" s="262" t="s">
        <v>416</v>
      </c>
      <c r="L639" s="267"/>
      <c r="M639" s="268" t="s">
        <v>1</v>
      </c>
      <c r="N639" s="269" t="s">
        <v>39</v>
      </c>
      <c r="O639" s="91"/>
      <c r="P639" s="223">
        <f>O639*H639</f>
        <v>0</v>
      </c>
      <c r="Q639" s="223">
        <v>0</v>
      </c>
      <c r="R639" s="223">
        <f>Q639*H639</f>
        <v>0</v>
      </c>
      <c r="S639" s="223">
        <v>0</v>
      </c>
      <c r="T639" s="224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5" t="s">
        <v>173</v>
      </c>
      <c r="AT639" s="225" t="s">
        <v>413</v>
      </c>
      <c r="AU639" s="225" t="s">
        <v>156</v>
      </c>
      <c r="AY639" s="17" t="s">
        <v>147</v>
      </c>
      <c r="BE639" s="226">
        <f>IF(N639="základní",J639,0)</f>
        <v>0</v>
      </c>
      <c r="BF639" s="226">
        <f>IF(N639="snížená",J639,0)</f>
        <v>0</v>
      </c>
      <c r="BG639" s="226">
        <f>IF(N639="zákl. přenesená",J639,0)</f>
        <v>0</v>
      </c>
      <c r="BH639" s="226">
        <f>IF(N639="sníž. přenesená",J639,0)</f>
        <v>0</v>
      </c>
      <c r="BI639" s="226">
        <f>IF(N639="nulová",J639,0)</f>
        <v>0</v>
      </c>
      <c r="BJ639" s="17" t="s">
        <v>156</v>
      </c>
      <c r="BK639" s="226">
        <f>ROUND(I639*H639,2)</f>
        <v>0</v>
      </c>
      <c r="BL639" s="17" t="s">
        <v>155</v>
      </c>
      <c r="BM639" s="225" t="s">
        <v>683</v>
      </c>
    </row>
    <row r="640" s="14" customFormat="1">
      <c r="A640" s="14"/>
      <c r="B640" s="238"/>
      <c r="C640" s="239"/>
      <c r="D640" s="229" t="s">
        <v>157</v>
      </c>
      <c r="E640" s="240" t="s">
        <v>1</v>
      </c>
      <c r="F640" s="241" t="s">
        <v>665</v>
      </c>
      <c r="G640" s="239"/>
      <c r="H640" s="242">
        <v>5.3899999999999997</v>
      </c>
      <c r="I640" s="243"/>
      <c r="J640" s="239"/>
      <c r="K640" s="239"/>
      <c r="L640" s="244"/>
      <c r="M640" s="245"/>
      <c r="N640" s="246"/>
      <c r="O640" s="246"/>
      <c r="P640" s="246"/>
      <c r="Q640" s="246"/>
      <c r="R640" s="246"/>
      <c r="S640" s="246"/>
      <c r="T640" s="24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8" t="s">
        <v>157</v>
      </c>
      <c r="AU640" s="248" t="s">
        <v>156</v>
      </c>
      <c r="AV640" s="14" t="s">
        <v>156</v>
      </c>
      <c r="AW640" s="14" t="s">
        <v>30</v>
      </c>
      <c r="AX640" s="14" t="s">
        <v>14</v>
      </c>
      <c r="AY640" s="248" t="s">
        <v>147</v>
      </c>
    </row>
    <row r="641" s="15" customFormat="1">
      <c r="A641" s="15"/>
      <c r="B641" s="249"/>
      <c r="C641" s="250"/>
      <c r="D641" s="229" t="s">
        <v>157</v>
      </c>
      <c r="E641" s="251" t="s">
        <v>1</v>
      </c>
      <c r="F641" s="252" t="s">
        <v>160</v>
      </c>
      <c r="G641" s="250"/>
      <c r="H641" s="253">
        <v>5.3899999999999997</v>
      </c>
      <c r="I641" s="254"/>
      <c r="J641" s="250"/>
      <c r="K641" s="250"/>
      <c r="L641" s="255"/>
      <c r="M641" s="256"/>
      <c r="N641" s="257"/>
      <c r="O641" s="257"/>
      <c r="P641" s="257"/>
      <c r="Q641" s="257"/>
      <c r="R641" s="257"/>
      <c r="S641" s="257"/>
      <c r="T641" s="258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9" t="s">
        <v>157</v>
      </c>
      <c r="AU641" s="259" t="s">
        <v>156</v>
      </c>
      <c r="AV641" s="15" t="s">
        <v>155</v>
      </c>
      <c r="AW641" s="15" t="s">
        <v>30</v>
      </c>
      <c r="AX641" s="15" t="s">
        <v>80</v>
      </c>
      <c r="AY641" s="259" t="s">
        <v>147</v>
      </c>
    </row>
    <row r="642" s="2" customFormat="1" ht="16.5" customHeight="1">
      <c r="A642" s="38"/>
      <c r="B642" s="39"/>
      <c r="C642" s="214" t="s">
        <v>684</v>
      </c>
      <c r="D642" s="214" t="s">
        <v>150</v>
      </c>
      <c r="E642" s="215" t="s">
        <v>685</v>
      </c>
      <c r="F642" s="216" t="s">
        <v>686</v>
      </c>
      <c r="G642" s="217" t="s">
        <v>168</v>
      </c>
      <c r="H642" s="218">
        <v>4.9000000000000004</v>
      </c>
      <c r="I642" s="219"/>
      <c r="J642" s="220">
        <f>ROUND(I642*H642,2)</f>
        <v>0</v>
      </c>
      <c r="K642" s="216" t="s">
        <v>154</v>
      </c>
      <c r="L642" s="44"/>
      <c r="M642" s="221" t="s">
        <v>1</v>
      </c>
      <c r="N642" s="222" t="s">
        <v>39</v>
      </c>
      <c r="O642" s="91"/>
      <c r="P642" s="223">
        <f>O642*H642</f>
        <v>0</v>
      </c>
      <c r="Q642" s="223">
        <v>0</v>
      </c>
      <c r="R642" s="223">
        <f>Q642*H642</f>
        <v>0</v>
      </c>
      <c r="S642" s="223">
        <v>0</v>
      </c>
      <c r="T642" s="224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5" t="s">
        <v>155</v>
      </c>
      <c r="AT642" s="225" t="s">
        <v>150</v>
      </c>
      <c r="AU642" s="225" t="s">
        <v>156</v>
      </c>
      <c r="AY642" s="17" t="s">
        <v>147</v>
      </c>
      <c r="BE642" s="226">
        <f>IF(N642="základní",J642,0)</f>
        <v>0</v>
      </c>
      <c r="BF642" s="226">
        <f>IF(N642="snížená",J642,0)</f>
        <v>0</v>
      </c>
      <c r="BG642" s="226">
        <f>IF(N642="zákl. přenesená",J642,0)</f>
        <v>0</v>
      </c>
      <c r="BH642" s="226">
        <f>IF(N642="sníž. přenesená",J642,0)</f>
        <v>0</v>
      </c>
      <c r="BI642" s="226">
        <f>IF(N642="nulová",J642,0)</f>
        <v>0</v>
      </c>
      <c r="BJ642" s="17" t="s">
        <v>156</v>
      </c>
      <c r="BK642" s="226">
        <f>ROUND(I642*H642,2)</f>
        <v>0</v>
      </c>
      <c r="BL642" s="17" t="s">
        <v>155</v>
      </c>
      <c r="BM642" s="225" t="s">
        <v>687</v>
      </c>
    </row>
    <row r="643" s="13" customFormat="1">
      <c r="A643" s="13"/>
      <c r="B643" s="227"/>
      <c r="C643" s="228"/>
      <c r="D643" s="229" t="s">
        <v>157</v>
      </c>
      <c r="E643" s="230" t="s">
        <v>1</v>
      </c>
      <c r="F643" s="231" t="s">
        <v>659</v>
      </c>
      <c r="G643" s="228"/>
      <c r="H643" s="230" t="s">
        <v>1</v>
      </c>
      <c r="I643" s="232"/>
      <c r="J643" s="228"/>
      <c r="K643" s="228"/>
      <c r="L643" s="233"/>
      <c r="M643" s="234"/>
      <c r="N643" s="235"/>
      <c r="O643" s="235"/>
      <c r="P643" s="235"/>
      <c r="Q643" s="235"/>
      <c r="R643" s="235"/>
      <c r="S643" s="235"/>
      <c r="T643" s="23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7" t="s">
        <v>157</v>
      </c>
      <c r="AU643" s="237" t="s">
        <v>156</v>
      </c>
      <c r="AV643" s="13" t="s">
        <v>80</v>
      </c>
      <c r="AW643" s="13" t="s">
        <v>30</v>
      </c>
      <c r="AX643" s="13" t="s">
        <v>14</v>
      </c>
      <c r="AY643" s="237" t="s">
        <v>147</v>
      </c>
    </row>
    <row r="644" s="14" customFormat="1">
      <c r="A644" s="14"/>
      <c r="B644" s="238"/>
      <c r="C644" s="239"/>
      <c r="D644" s="229" t="s">
        <v>157</v>
      </c>
      <c r="E644" s="240" t="s">
        <v>1</v>
      </c>
      <c r="F644" s="241" t="s">
        <v>660</v>
      </c>
      <c r="G644" s="239"/>
      <c r="H644" s="242">
        <v>4.9000000000000004</v>
      </c>
      <c r="I644" s="243"/>
      <c r="J644" s="239"/>
      <c r="K644" s="239"/>
      <c r="L644" s="244"/>
      <c r="M644" s="245"/>
      <c r="N644" s="246"/>
      <c r="O644" s="246"/>
      <c r="P644" s="246"/>
      <c r="Q644" s="246"/>
      <c r="R644" s="246"/>
      <c r="S644" s="246"/>
      <c r="T644" s="24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8" t="s">
        <v>157</v>
      </c>
      <c r="AU644" s="248" t="s">
        <v>156</v>
      </c>
      <c r="AV644" s="14" t="s">
        <v>156</v>
      </c>
      <c r="AW644" s="14" t="s">
        <v>30</v>
      </c>
      <c r="AX644" s="14" t="s">
        <v>14</v>
      </c>
      <c r="AY644" s="248" t="s">
        <v>147</v>
      </c>
    </row>
    <row r="645" s="15" customFormat="1">
      <c r="A645" s="15"/>
      <c r="B645" s="249"/>
      <c r="C645" s="250"/>
      <c r="D645" s="229" t="s">
        <v>157</v>
      </c>
      <c r="E645" s="251" t="s">
        <v>1</v>
      </c>
      <c r="F645" s="252" t="s">
        <v>160</v>
      </c>
      <c r="G645" s="250"/>
      <c r="H645" s="253">
        <v>4.9000000000000004</v>
      </c>
      <c r="I645" s="254"/>
      <c r="J645" s="250"/>
      <c r="K645" s="250"/>
      <c r="L645" s="255"/>
      <c r="M645" s="256"/>
      <c r="N645" s="257"/>
      <c r="O645" s="257"/>
      <c r="P645" s="257"/>
      <c r="Q645" s="257"/>
      <c r="R645" s="257"/>
      <c r="S645" s="257"/>
      <c r="T645" s="258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9" t="s">
        <v>157</v>
      </c>
      <c r="AU645" s="259" t="s">
        <v>156</v>
      </c>
      <c r="AV645" s="15" t="s">
        <v>155</v>
      </c>
      <c r="AW645" s="15" t="s">
        <v>30</v>
      </c>
      <c r="AX645" s="15" t="s">
        <v>80</v>
      </c>
      <c r="AY645" s="259" t="s">
        <v>147</v>
      </c>
    </row>
    <row r="646" s="2" customFormat="1" ht="16.5" customHeight="1">
      <c r="A646" s="38"/>
      <c r="B646" s="39"/>
      <c r="C646" s="260" t="s">
        <v>451</v>
      </c>
      <c r="D646" s="260" t="s">
        <v>413</v>
      </c>
      <c r="E646" s="261" t="s">
        <v>629</v>
      </c>
      <c r="F646" s="262" t="s">
        <v>630</v>
      </c>
      <c r="G646" s="263" t="s">
        <v>267</v>
      </c>
      <c r="H646" s="264">
        <v>0.002</v>
      </c>
      <c r="I646" s="265"/>
      <c r="J646" s="266">
        <f>ROUND(I646*H646,2)</f>
        <v>0</v>
      </c>
      <c r="K646" s="262" t="s">
        <v>416</v>
      </c>
      <c r="L646" s="267"/>
      <c r="M646" s="268" t="s">
        <v>1</v>
      </c>
      <c r="N646" s="269" t="s">
        <v>39</v>
      </c>
      <c r="O646" s="91"/>
      <c r="P646" s="223">
        <f>O646*H646</f>
        <v>0</v>
      </c>
      <c r="Q646" s="223">
        <v>0</v>
      </c>
      <c r="R646" s="223">
        <f>Q646*H646</f>
        <v>0</v>
      </c>
      <c r="S646" s="223">
        <v>0</v>
      </c>
      <c r="T646" s="224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5" t="s">
        <v>173</v>
      </c>
      <c r="AT646" s="225" t="s">
        <v>413</v>
      </c>
      <c r="AU646" s="225" t="s">
        <v>156</v>
      </c>
      <c r="AY646" s="17" t="s">
        <v>147</v>
      </c>
      <c r="BE646" s="226">
        <f>IF(N646="základní",J646,0)</f>
        <v>0</v>
      </c>
      <c r="BF646" s="226">
        <f>IF(N646="snížená",J646,0)</f>
        <v>0</v>
      </c>
      <c r="BG646" s="226">
        <f>IF(N646="zákl. přenesená",J646,0)</f>
        <v>0</v>
      </c>
      <c r="BH646" s="226">
        <f>IF(N646="sníž. přenesená",J646,0)</f>
        <v>0</v>
      </c>
      <c r="BI646" s="226">
        <f>IF(N646="nulová",J646,0)</f>
        <v>0</v>
      </c>
      <c r="BJ646" s="17" t="s">
        <v>156</v>
      </c>
      <c r="BK646" s="226">
        <f>ROUND(I646*H646,2)</f>
        <v>0</v>
      </c>
      <c r="BL646" s="17" t="s">
        <v>155</v>
      </c>
      <c r="BM646" s="225" t="s">
        <v>688</v>
      </c>
    </row>
    <row r="647" s="13" customFormat="1">
      <c r="A647" s="13"/>
      <c r="B647" s="227"/>
      <c r="C647" s="228"/>
      <c r="D647" s="229" t="s">
        <v>157</v>
      </c>
      <c r="E647" s="230" t="s">
        <v>1</v>
      </c>
      <c r="F647" s="231" t="s">
        <v>659</v>
      </c>
      <c r="G647" s="228"/>
      <c r="H647" s="230" t="s">
        <v>1</v>
      </c>
      <c r="I647" s="232"/>
      <c r="J647" s="228"/>
      <c r="K647" s="228"/>
      <c r="L647" s="233"/>
      <c r="M647" s="234"/>
      <c r="N647" s="235"/>
      <c r="O647" s="235"/>
      <c r="P647" s="235"/>
      <c r="Q647" s="235"/>
      <c r="R647" s="235"/>
      <c r="S647" s="235"/>
      <c r="T647" s="23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7" t="s">
        <v>157</v>
      </c>
      <c r="AU647" s="237" t="s">
        <v>156</v>
      </c>
      <c r="AV647" s="13" t="s">
        <v>80</v>
      </c>
      <c r="AW647" s="13" t="s">
        <v>30</v>
      </c>
      <c r="AX647" s="13" t="s">
        <v>14</v>
      </c>
      <c r="AY647" s="237" t="s">
        <v>147</v>
      </c>
    </row>
    <row r="648" s="14" customFormat="1">
      <c r="A648" s="14"/>
      <c r="B648" s="238"/>
      <c r="C648" s="239"/>
      <c r="D648" s="229" t="s">
        <v>157</v>
      </c>
      <c r="E648" s="240" t="s">
        <v>1</v>
      </c>
      <c r="F648" s="241" t="s">
        <v>689</v>
      </c>
      <c r="G648" s="239"/>
      <c r="H648" s="242">
        <v>0.002</v>
      </c>
      <c r="I648" s="243"/>
      <c r="J648" s="239"/>
      <c r="K648" s="239"/>
      <c r="L648" s="244"/>
      <c r="M648" s="245"/>
      <c r="N648" s="246"/>
      <c r="O648" s="246"/>
      <c r="P648" s="246"/>
      <c r="Q648" s="246"/>
      <c r="R648" s="246"/>
      <c r="S648" s="246"/>
      <c r="T648" s="247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8" t="s">
        <v>157</v>
      </c>
      <c r="AU648" s="248" t="s">
        <v>156</v>
      </c>
      <c r="AV648" s="14" t="s">
        <v>156</v>
      </c>
      <c r="AW648" s="14" t="s">
        <v>30</v>
      </c>
      <c r="AX648" s="14" t="s">
        <v>14</v>
      </c>
      <c r="AY648" s="248" t="s">
        <v>147</v>
      </c>
    </row>
    <row r="649" s="15" customFormat="1">
      <c r="A649" s="15"/>
      <c r="B649" s="249"/>
      <c r="C649" s="250"/>
      <c r="D649" s="229" t="s">
        <v>157</v>
      </c>
      <c r="E649" s="251" t="s">
        <v>1</v>
      </c>
      <c r="F649" s="252" t="s">
        <v>160</v>
      </c>
      <c r="G649" s="250"/>
      <c r="H649" s="253">
        <v>0.002</v>
      </c>
      <c r="I649" s="254"/>
      <c r="J649" s="250"/>
      <c r="K649" s="250"/>
      <c r="L649" s="255"/>
      <c r="M649" s="256"/>
      <c r="N649" s="257"/>
      <c r="O649" s="257"/>
      <c r="P649" s="257"/>
      <c r="Q649" s="257"/>
      <c r="R649" s="257"/>
      <c r="S649" s="257"/>
      <c r="T649" s="258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9" t="s">
        <v>157</v>
      </c>
      <c r="AU649" s="259" t="s">
        <v>156</v>
      </c>
      <c r="AV649" s="15" t="s">
        <v>155</v>
      </c>
      <c r="AW649" s="15" t="s">
        <v>30</v>
      </c>
      <c r="AX649" s="15" t="s">
        <v>80</v>
      </c>
      <c r="AY649" s="259" t="s">
        <v>147</v>
      </c>
    </row>
    <row r="650" s="2" customFormat="1" ht="16.5" customHeight="1">
      <c r="A650" s="38"/>
      <c r="B650" s="39"/>
      <c r="C650" s="214" t="s">
        <v>690</v>
      </c>
      <c r="D650" s="214" t="s">
        <v>150</v>
      </c>
      <c r="E650" s="215" t="s">
        <v>691</v>
      </c>
      <c r="F650" s="216" t="s">
        <v>692</v>
      </c>
      <c r="G650" s="217" t="s">
        <v>168</v>
      </c>
      <c r="H650" s="218">
        <v>4.9000000000000004</v>
      </c>
      <c r="I650" s="219"/>
      <c r="J650" s="220">
        <f>ROUND(I650*H650,2)</f>
        <v>0</v>
      </c>
      <c r="K650" s="216" t="s">
        <v>154</v>
      </c>
      <c r="L650" s="44"/>
      <c r="M650" s="221" t="s">
        <v>1</v>
      </c>
      <c r="N650" s="222" t="s">
        <v>39</v>
      </c>
      <c r="O650" s="91"/>
      <c r="P650" s="223">
        <f>O650*H650</f>
        <v>0</v>
      </c>
      <c r="Q650" s="223">
        <v>0</v>
      </c>
      <c r="R650" s="223">
        <f>Q650*H650</f>
        <v>0</v>
      </c>
      <c r="S650" s="223">
        <v>0</v>
      </c>
      <c r="T650" s="22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5" t="s">
        <v>155</v>
      </c>
      <c r="AT650" s="225" t="s">
        <v>150</v>
      </c>
      <c r="AU650" s="225" t="s">
        <v>156</v>
      </c>
      <c r="AY650" s="17" t="s">
        <v>147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17" t="s">
        <v>156</v>
      </c>
      <c r="BK650" s="226">
        <f>ROUND(I650*H650,2)</f>
        <v>0</v>
      </c>
      <c r="BL650" s="17" t="s">
        <v>155</v>
      </c>
      <c r="BM650" s="225" t="s">
        <v>693</v>
      </c>
    </row>
    <row r="651" s="13" customFormat="1">
      <c r="A651" s="13"/>
      <c r="B651" s="227"/>
      <c r="C651" s="228"/>
      <c r="D651" s="229" t="s">
        <v>157</v>
      </c>
      <c r="E651" s="230" t="s">
        <v>1</v>
      </c>
      <c r="F651" s="231" t="s">
        <v>659</v>
      </c>
      <c r="G651" s="228"/>
      <c r="H651" s="230" t="s">
        <v>1</v>
      </c>
      <c r="I651" s="232"/>
      <c r="J651" s="228"/>
      <c r="K651" s="228"/>
      <c r="L651" s="233"/>
      <c r="M651" s="234"/>
      <c r="N651" s="235"/>
      <c r="O651" s="235"/>
      <c r="P651" s="235"/>
      <c r="Q651" s="235"/>
      <c r="R651" s="235"/>
      <c r="S651" s="235"/>
      <c r="T651" s="23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7" t="s">
        <v>157</v>
      </c>
      <c r="AU651" s="237" t="s">
        <v>156</v>
      </c>
      <c r="AV651" s="13" t="s">
        <v>80</v>
      </c>
      <c r="AW651" s="13" t="s">
        <v>30</v>
      </c>
      <c r="AX651" s="13" t="s">
        <v>14</v>
      </c>
      <c r="AY651" s="237" t="s">
        <v>147</v>
      </c>
    </row>
    <row r="652" s="14" customFormat="1">
      <c r="A652" s="14"/>
      <c r="B652" s="238"/>
      <c r="C652" s="239"/>
      <c r="D652" s="229" t="s">
        <v>157</v>
      </c>
      <c r="E652" s="240" t="s">
        <v>1</v>
      </c>
      <c r="F652" s="241" t="s">
        <v>660</v>
      </c>
      <c r="G652" s="239"/>
      <c r="H652" s="242">
        <v>4.9000000000000004</v>
      </c>
      <c r="I652" s="243"/>
      <c r="J652" s="239"/>
      <c r="K652" s="239"/>
      <c r="L652" s="244"/>
      <c r="M652" s="245"/>
      <c r="N652" s="246"/>
      <c r="O652" s="246"/>
      <c r="P652" s="246"/>
      <c r="Q652" s="246"/>
      <c r="R652" s="246"/>
      <c r="S652" s="246"/>
      <c r="T652" s="24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8" t="s">
        <v>157</v>
      </c>
      <c r="AU652" s="248" t="s">
        <v>156</v>
      </c>
      <c r="AV652" s="14" t="s">
        <v>156</v>
      </c>
      <c r="AW652" s="14" t="s">
        <v>30</v>
      </c>
      <c r="AX652" s="14" t="s">
        <v>14</v>
      </c>
      <c r="AY652" s="248" t="s">
        <v>147</v>
      </c>
    </row>
    <row r="653" s="15" customFormat="1">
      <c r="A653" s="15"/>
      <c r="B653" s="249"/>
      <c r="C653" s="250"/>
      <c r="D653" s="229" t="s">
        <v>157</v>
      </c>
      <c r="E653" s="251" t="s">
        <v>1</v>
      </c>
      <c r="F653" s="252" t="s">
        <v>160</v>
      </c>
      <c r="G653" s="250"/>
      <c r="H653" s="253">
        <v>4.9000000000000004</v>
      </c>
      <c r="I653" s="254"/>
      <c r="J653" s="250"/>
      <c r="K653" s="250"/>
      <c r="L653" s="255"/>
      <c r="M653" s="256"/>
      <c r="N653" s="257"/>
      <c r="O653" s="257"/>
      <c r="P653" s="257"/>
      <c r="Q653" s="257"/>
      <c r="R653" s="257"/>
      <c r="S653" s="257"/>
      <c r="T653" s="258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9" t="s">
        <v>157</v>
      </c>
      <c r="AU653" s="259" t="s">
        <v>156</v>
      </c>
      <c r="AV653" s="15" t="s">
        <v>155</v>
      </c>
      <c r="AW653" s="15" t="s">
        <v>30</v>
      </c>
      <c r="AX653" s="15" t="s">
        <v>80</v>
      </c>
      <c r="AY653" s="259" t="s">
        <v>147</v>
      </c>
    </row>
    <row r="654" s="2" customFormat="1" ht="24.15" customHeight="1">
      <c r="A654" s="38"/>
      <c r="B654" s="39"/>
      <c r="C654" s="260" t="s">
        <v>454</v>
      </c>
      <c r="D654" s="260" t="s">
        <v>413</v>
      </c>
      <c r="E654" s="261" t="s">
        <v>642</v>
      </c>
      <c r="F654" s="262" t="s">
        <v>643</v>
      </c>
      <c r="G654" s="263" t="s">
        <v>168</v>
      </c>
      <c r="H654" s="264">
        <v>5.3899999999999997</v>
      </c>
      <c r="I654" s="265"/>
      <c r="J654" s="266">
        <f>ROUND(I654*H654,2)</f>
        <v>0</v>
      </c>
      <c r="K654" s="262" t="s">
        <v>416</v>
      </c>
      <c r="L654" s="267"/>
      <c r="M654" s="268" t="s">
        <v>1</v>
      </c>
      <c r="N654" s="269" t="s">
        <v>39</v>
      </c>
      <c r="O654" s="91"/>
      <c r="P654" s="223">
        <f>O654*H654</f>
        <v>0</v>
      </c>
      <c r="Q654" s="223">
        <v>0</v>
      </c>
      <c r="R654" s="223">
        <f>Q654*H654</f>
        <v>0</v>
      </c>
      <c r="S654" s="223">
        <v>0</v>
      </c>
      <c r="T654" s="224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5" t="s">
        <v>173</v>
      </c>
      <c r="AT654" s="225" t="s">
        <v>413</v>
      </c>
      <c r="AU654" s="225" t="s">
        <v>156</v>
      </c>
      <c r="AY654" s="17" t="s">
        <v>147</v>
      </c>
      <c r="BE654" s="226">
        <f>IF(N654="základní",J654,0)</f>
        <v>0</v>
      </c>
      <c r="BF654" s="226">
        <f>IF(N654="snížená",J654,0)</f>
        <v>0</v>
      </c>
      <c r="BG654" s="226">
        <f>IF(N654="zákl. přenesená",J654,0)</f>
        <v>0</v>
      </c>
      <c r="BH654" s="226">
        <f>IF(N654="sníž. přenesená",J654,0)</f>
        <v>0</v>
      </c>
      <c r="BI654" s="226">
        <f>IF(N654="nulová",J654,0)</f>
        <v>0</v>
      </c>
      <c r="BJ654" s="17" t="s">
        <v>156</v>
      </c>
      <c r="BK654" s="226">
        <f>ROUND(I654*H654,2)</f>
        <v>0</v>
      </c>
      <c r="BL654" s="17" t="s">
        <v>155</v>
      </c>
      <c r="BM654" s="225" t="s">
        <v>694</v>
      </c>
    </row>
    <row r="655" s="14" customFormat="1">
      <c r="A655" s="14"/>
      <c r="B655" s="238"/>
      <c r="C655" s="239"/>
      <c r="D655" s="229" t="s">
        <v>157</v>
      </c>
      <c r="E655" s="240" t="s">
        <v>1</v>
      </c>
      <c r="F655" s="241" t="s">
        <v>665</v>
      </c>
      <c r="G655" s="239"/>
      <c r="H655" s="242">
        <v>5.3899999999999997</v>
      </c>
      <c r="I655" s="243"/>
      <c r="J655" s="239"/>
      <c r="K655" s="239"/>
      <c r="L655" s="244"/>
      <c r="M655" s="245"/>
      <c r="N655" s="246"/>
      <c r="O655" s="246"/>
      <c r="P655" s="246"/>
      <c r="Q655" s="246"/>
      <c r="R655" s="246"/>
      <c r="S655" s="246"/>
      <c r="T655" s="247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8" t="s">
        <v>157</v>
      </c>
      <c r="AU655" s="248" t="s">
        <v>156</v>
      </c>
      <c r="AV655" s="14" t="s">
        <v>156</v>
      </c>
      <c r="AW655" s="14" t="s">
        <v>30</v>
      </c>
      <c r="AX655" s="14" t="s">
        <v>14</v>
      </c>
      <c r="AY655" s="248" t="s">
        <v>147</v>
      </c>
    </row>
    <row r="656" s="15" customFormat="1">
      <c r="A656" s="15"/>
      <c r="B656" s="249"/>
      <c r="C656" s="250"/>
      <c r="D656" s="229" t="s">
        <v>157</v>
      </c>
      <c r="E656" s="251" t="s">
        <v>1</v>
      </c>
      <c r="F656" s="252" t="s">
        <v>160</v>
      </c>
      <c r="G656" s="250"/>
      <c r="H656" s="253">
        <v>5.3899999999999997</v>
      </c>
      <c r="I656" s="254"/>
      <c r="J656" s="250"/>
      <c r="K656" s="250"/>
      <c r="L656" s="255"/>
      <c r="M656" s="256"/>
      <c r="N656" s="257"/>
      <c r="O656" s="257"/>
      <c r="P656" s="257"/>
      <c r="Q656" s="257"/>
      <c r="R656" s="257"/>
      <c r="S656" s="257"/>
      <c r="T656" s="258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9" t="s">
        <v>157</v>
      </c>
      <c r="AU656" s="259" t="s">
        <v>156</v>
      </c>
      <c r="AV656" s="15" t="s">
        <v>155</v>
      </c>
      <c r="AW656" s="15" t="s">
        <v>30</v>
      </c>
      <c r="AX656" s="15" t="s">
        <v>80</v>
      </c>
      <c r="AY656" s="259" t="s">
        <v>147</v>
      </c>
    </row>
    <row r="657" s="2" customFormat="1" ht="24.15" customHeight="1">
      <c r="A657" s="38"/>
      <c r="B657" s="39"/>
      <c r="C657" s="214" t="s">
        <v>695</v>
      </c>
      <c r="D657" s="214" t="s">
        <v>150</v>
      </c>
      <c r="E657" s="215" t="s">
        <v>696</v>
      </c>
      <c r="F657" s="216" t="s">
        <v>697</v>
      </c>
      <c r="G657" s="217" t="s">
        <v>267</v>
      </c>
      <c r="H657" s="218">
        <v>0.043999999999999997</v>
      </c>
      <c r="I657" s="219"/>
      <c r="J657" s="220">
        <f>ROUND(I657*H657,2)</f>
        <v>0</v>
      </c>
      <c r="K657" s="216" t="s">
        <v>154</v>
      </c>
      <c r="L657" s="44"/>
      <c r="M657" s="221" t="s">
        <v>1</v>
      </c>
      <c r="N657" s="222" t="s">
        <v>39</v>
      </c>
      <c r="O657" s="91"/>
      <c r="P657" s="223">
        <f>O657*H657</f>
        <v>0</v>
      </c>
      <c r="Q657" s="223">
        <v>0</v>
      </c>
      <c r="R657" s="223">
        <f>Q657*H657</f>
        <v>0</v>
      </c>
      <c r="S657" s="223">
        <v>0</v>
      </c>
      <c r="T657" s="224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5" t="s">
        <v>155</v>
      </c>
      <c r="AT657" s="225" t="s">
        <v>150</v>
      </c>
      <c r="AU657" s="225" t="s">
        <v>156</v>
      </c>
      <c r="AY657" s="17" t="s">
        <v>147</v>
      </c>
      <c r="BE657" s="226">
        <f>IF(N657="základní",J657,0)</f>
        <v>0</v>
      </c>
      <c r="BF657" s="226">
        <f>IF(N657="snížená",J657,0)</f>
        <v>0</v>
      </c>
      <c r="BG657" s="226">
        <f>IF(N657="zákl. přenesená",J657,0)</f>
        <v>0</v>
      </c>
      <c r="BH657" s="226">
        <f>IF(N657="sníž. přenesená",J657,0)</f>
        <v>0</v>
      </c>
      <c r="BI657" s="226">
        <f>IF(N657="nulová",J657,0)</f>
        <v>0</v>
      </c>
      <c r="BJ657" s="17" t="s">
        <v>156</v>
      </c>
      <c r="BK657" s="226">
        <f>ROUND(I657*H657,2)</f>
        <v>0</v>
      </c>
      <c r="BL657" s="17" t="s">
        <v>155</v>
      </c>
      <c r="BM657" s="225" t="s">
        <v>698</v>
      </c>
    </row>
    <row r="658" s="12" customFormat="1" ht="22.8" customHeight="1">
      <c r="A658" s="12"/>
      <c r="B658" s="198"/>
      <c r="C658" s="199"/>
      <c r="D658" s="200" t="s">
        <v>72</v>
      </c>
      <c r="E658" s="212" t="s">
        <v>699</v>
      </c>
      <c r="F658" s="212" t="s">
        <v>700</v>
      </c>
      <c r="G658" s="199"/>
      <c r="H658" s="199"/>
      <c r="I658" s="202"/>
      <c r="J658" s="213">
        <f>BK658</f>
        <v>0</v>
      </c>
      <c r="K658" s="199"/>
      <c r="L658" s="204"/>
      <c r="M658" s="205"/>
      <c r="N658" s="206"/>
      <c r="O658" s="206"/>
      <c r="P658" s="207">
        <f>SUM(P659:P695)</f>
        <v>0</v>
      </c>
      <c r="Q658" s="206"/>
      <c r="R658" s="207">
        <f>SUM(R659:R695)</f>
        <v>0</v>
      </c>
      <c r="S658" s="206"/>
      <c r="T658" s="208">
        <f>SUM(T659:T695)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09" t="s">
        <v>80</v>
      </c>
      <c r="AT658" s="210" t="s">
        <v>72</v>
      </c>
      <c r="AU658" s="210" t="s">
        <v>80</v>
      </c>
      <c r="AY658" s="209" t="s">
        <v>147</v>
      </c>
      <c r="BK658" s="211">
        <f>SUM(BK659:BK695)</f>
        <v>0</v>
      </c>
    </row>
    <row r="659" s="2" customFormat="1" ht="21.75" customHeight="1">
      <c r="A659" s="38"/>
      <c r="B659" s="39"/>
      <c r="C659" s="214" t="s">
        <v>459</v>
      </c>
      <c r="D659" s="214" t="s">
        <v>150</v>
      </c>
      <c r="E659" s="215" t="s">
        <v>701</v>
      </c>
      <c r="F659" s="216" t="s">
        <v>702</v>
      </c>
      <c r="G659" s="217" t="s">
        <v>168</v>
      </c>
      <c r="H659" s="218">
        <v>4.9000000000000004</v>
      </c>
      <c r="I659" s="219"/>
      <c r="J659" s="220">
        <f>ROUND(I659*H659,2)</f>
        <v>0</v>
      </c>
      <c r="K659" s="216" t="s">
        <v>154</v>
      </c>
      <c r="L659" s="44"/>
      <c r="M659" s="221" t="s">
        <v>1</v>
      </c>
      <c r="N659" s="222" t="s">
        <v>39</v>
      </c>
      <c r="O659" s="91"/>
      <c r="P659" s="223">
        <f>O659*H659</f>
        <v>0</v>
      </c>
      <c r="Q659" s="223">
        <v>0</v>
      </c>
      <c r="R659" s="223">
        <f>Q659*H659</f>
        <v>0</v>
      </c>
      <c r="S659" s="223">
        <v>0</v>
      </c>
      <c r="T659" s="224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5" t="s">
        <v>155</v>
      </c>
      <c r="AT659" s="225" t="s">
        <v>150</v>
      </c>
      <c r="AU659" s="225" t="s">
        <v>156</v>
      </c>
      <c r="AY659" s="17" t="s">
        <v>147</v>
      </c>
      <c r="BE659" s="226">
        <f>IF(N659="základní",J659,0)</f>
        <v>0</v>
      </c>
      <c r="BF659" s="226">
        <f>IF(N659="snížená",J659,0)</f>
        <v>0</v>
      </c>
      <c r="BG659" s="226">
        <f>IF(N659="zákl. přenesená",J659,0)</f>
        <v>0</v>
      </c>
      <c r="BH659" s="226">
        <f>IF(N659="sníž. přenesená",J659,0)</f>
        <v>0</v>
      </c>
      <c r="BI659" s="226">
        <f>IF(N659="nulová",J659,0)</f>
        <v>0</v>
      </c>
      <c r="BJ659" s="17" t="s">
        <v>156</v>
      </c>
      <c r="BK659" s="226">
        <f>ROUND(I659*H659,2)</f>
        <v>0</v>
      </c>
      <c r="BL659" s="17" t="s">
        <v>155</v>
      </c>
      <c r="BM659" s="225" t="s">
        <v>703</v>
      </c>
    </row>
    <row r="660" s="13" customFormat="1">
      <c r="A660" s="13"/>
      <c r="B660" s="227"/>
      <c r="C660" s="228"/>
      <c r="D660" s="229" t="s">
        <v>157</v>
      </c>
      <c r="E660" s="230" t="s">
        <v>1</v>
      </c>
      <c r="F660" s="231" t="s">
        <v>659</v>
      </c>
      <c r="G660" s="228"/>
      <c r="H660" s="230" t="s">
        <v>1</v>
      </c>
      <c r="I660" s="232"/>
      <c r="J660" s="228"/>
      <c r="K660" s="228"/>
      <c r="L660" s="233"/>
      <c r="M660" s="234"/>
      <c r="N660" s="235"/>
      <c r="O660" s="235"/>
      <c r="P660" s="235"/>
      <c r="Q660" s="235"/>
      <c r="R660" s="235"/>
      <c r="S660" s="235"/>
      <c r="T660" s="23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7" t="s">
        <v>157</v>
      </c>
      <c r="AU660" s="237" t="s">
        <v>156</v>
      </c>
      <c r="AV660" s="13" t="s">
        <v>80</v>
      </c>
      <c r="AW660" s="13" t="s">
        <v>30</v>
      </c>
      <c r="AX660" s="13" t="s">
        <v>14</v>
      </c>
      <c r="AY660" s="237" t="s">
        <v>147</v>
      </c>
    </row>
    <row r="661" s="14" customFormat="1">
      <c r="A661" s="14"/>
      <c r="B661" s="238"/>
      <c r="C661" s="239"/>
      <c r="D661" s="229" t="s">
        <v>157</v>
      </c>
      <c r="E661" s="240" t="s">
        <v>1</v>
      </c>
      <c r="F661" s="241" t="s">
        <v>660</v>
      </c>
      <c r="G661" s="239"/>
      <c r="H661" s="242">
        <v>4.9000000000000004</v>
      </c>
      <c r="I661" s="243"/>
      <c r="J661" s="239"/>
      <c r="K661" s="239"/>
      <c r="L661" s="244"/>
      <c r="M661" s="245"/>
      <c r="N661" s="246"/>
      <c r="O661" s="246"/>
      <c r="P661" s="246"/>
      <c r="Q661" s="246"/>
      <c r="R661" s="246"/>
      <c r="S661" s="246"/>
      <c r="T661" s="247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8" t="s">
        <v>157</v>
      </c>
      <c r="AU661" s="248" t="s">
        <v>156</v>
      </c>
      <c r="AV661" s="14" t="s">
        <v>156</v>
      </c>
      <c r="AW661" s="14" t="s">
        <v>30</v>
      </c>
      <c r="AX661" s="14" t="s">
        <v>14</v>
      </c>
      <c r="AY661" s="248" t="s">
        <v>147</v>
      </c>
    </row>
    <row r="662" s="15" customFormat="1">
      <c r="A662" s="15"/>
      <c r="B662" s="249"/>
      <c r="C662" s="250"/>
      <c r="D662" s="229" t="s">
        <v>157</v>
      </c>
      <c r="E662" s="251" t="s">
        <v>1</v>
      </c>
      <c r="F662" s="252" t="s">
        <v>160</v>
      </c>
      <c r="G662" s="250"/>
      <c r="H662" s="253">
        <v>4.9000000000000004</v>
      </c>
      <c r="I662" s="254"/>
      <c r="J662" s="250"/>
      <c r="K662" s="250"/>
      <c r="L662" s="255"/>
      <c r="M662" s="256"/>
      <c r="N662" s="257"/>
      <c r="O662" s="257"/>
      <c r="P662" s="257"/>
      <c r="Q662" s="257"/>
      <c r="R662" s="257"/>
      <c r="S662" s="257"/>
      <c r="T662" s="258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59" t="s">
        <v>157</v>
      </c>
      <c r="AU662" s="259" t="s">
        <v>156</v>
      </c>
      <c r="AV662" s="15" t="s">
        <v>155</v>
      </c>
      <c r="AW662" s="15" t="s">
        <v>30</v>
      </c>
      <c r="AX662" s="15" t="s">
        <v>80</v>
      </c>
      <c r="AY662" s="259" t="s">
        <v>147</v>
      </c>
    </row>
    <row r="663" s="2" customFormat="1" ht="16.5" customHeight="1">
      <c r="A663" s="38"/>
      <c r="B663" s="39"/>
      <c r="C663" s="260" t="s">
        <v>704</v>
      </c>
      <c r="D663" s="260" t="s">
        <v>413</v>
      </c>
      <c r="E663" s="261" t="s">
        <v>705</v>
      </c>
      <c r="F663" s="262" t="s">
        <v>706</v>
      </c>
      <c r="G663" s="263" t="s">
        <v>168</v>
      </c>
      <c r="H663" s="264">
        <v>5.3899999999999997</v>
      </c>
      <c r="I663" s="265"/>
      <c r="J663" s="266">
        <f>ROUND(I663*H663,2)</f>
        <v>0</v>
      </c>
      <c r="K663" s="262" t="s">
        <v>416</v>
      </c>
      <c r="L663" s="267"/>
      <c r="M663" s="268" t="s">
        <v>1</v>
      </c>
      <c r="N663" s="269" t="s">
        <v>39</v>
      </c>
      <c r="O663" s="91"/>
      <c r="P663" s="223">
        <f>O663*H663</f>
        <v>0</v>
      </c>
      <c r="Q663" s="223">
        <v>0</v>
      </c>
      <c r="R663" s="223">
        <f>Q663*H663</f>
        <v>0</v>
      </c>
      <c r="S663" s="223">
        <v>0</v>
      </c>
      <c r="T663" s="224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5" t="s">
        <v>173</v>
      </c>
      <c r="AT663" s="225" t="s">
        <v>413</v>
      </c>
      <c r="AU663" s="225" t="s">
        <v>156</v>
      </c>
      <c r="AY663" s="17" t="s">
        <v>147</v>
      </c>
      <c r="BE663" s="226">
        <f>IF(N663="základní",J663,0)</f>
        <v>0</v>
      </c>
      <c r="BF663" s="226">
        <f>IF(N663="snížená",J663,0)</f>
        <v>0</v>
      </c>
      <c r="BG663" s="226">
        <f>IF(N663="zákl. přenesená",J663,0)</f>
        <v>0</v>
      </c>
      <c r="BH663" s="226">
        <f>IF(N663="sníž. přenesená",J663,0)</f>
        <v>0</v>
      </c>
      <c r="BI663" s="226">
        <f>IF(N663="nulová",J663,0)</f>
        <v>0</v>
      </c>
      <c r="BJ663" s="17" t="s">
        <v>156</v>
      </c>
      <c r="BK663" s="226">
        <f>ROUND(I663*H663,2)</f>
        <v>0</v>
      </c>
      <c r="BL663" s="17" t="s">
        <v>155</v>
      </c>
      <c r="BM663" s="225" t="s">
        <v>707</v>
      </c>
    </row>
    <row r="664" s="13" customFormat="1">
      <c r="A664" s="13"/>
      <c r="B664" s="227"/>
      <c r="C664" s="228"/>
      <c r="D664" s="229" t="s">
        <v>157</v>
      </c>
      <c r="E664" s="230" t="s">
        <v>1</v>
      </c>
      <c r="F664" s="231" t="s">
        <v>659</v>
      </c>
      <c r="G664" s="228"/>
      <c r="H664" s="230" t="s">
        <v>1</v>
      </c>
      <c r="I664" s="232"/>
      <c r="J664" s="228"/>
      <c r="K664" s="228"/>
      <c r="L664" s="233"/>
      <c r="M664" s="234"/>
      <c r="N664" s="235"/>
      <c r="O664" s="235"/>
      <c r="P664" s="235"/>
      <c r="Q664" s="235"/>
      <c r="R664" s="235"/>
      <c r="S664" s="235"/>
      <c r="T664" s="23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7" t="s">
        <v>157</v>
      </c>
      <c r="AU664" s="237" t="s">
        <v>156</v>
      </c>
      <c r="AV664" s="13" t="s">
        <v>80</v>
      </c>
      <c r="AW664" s="13" t="s">
        <v>30</v>
      </c>
      <c r="AX664" s="13" t="s">
        <v>14</v>
      </c>
      <c r="AY664" s="237" t="s">
        <v>147</v>
      </c>
    </row>
    <row r="665" s="14" customFormat="1">
      <c r="A665" s="14"/>
      <c r="B665" s="238"/>
      <c r="C665" s="239"/>
      <c r="D665" s="229" t="s">
        <v>157</v>
      </c>
      <c r="E665" s="240" t="s">
        <v>1</v>
      </c>
      <c r="F665" s="241" t="s">
        <v>665</v>
      </c>
      <c r="G665" s="239"/>
      <c r="H665" s="242">
        <v>5.3899999999999997</v>
      </c>
      <c r="I665" s="243"/>
      <c r="J665" s="239"/>
      <c r="K665" s="239"/>
      <c r="L665" s="244"/>
      <c r="M665" s="245"/>
      <c r="N665" s="246"/>
      <c r="O665" s="246"/>
      <c r="P665" s="246"/>
      <c r="Q665" s="246"/>
      <c r="R665" s="246"/>
      <c r="S665" s="246"/>
      <c r="T665" s="247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8" t="s">
        <v>157</v>
      </c>
      <c r="AU665" s="248" t="s">
        <v>156</v>
      </c>
      <c r="AV665" s="14" t="s">
        <v>156</v>
      </c>
      <c r="AW665" s="14" t="s">
        <v>30</v>
      </c>
      <c r="AX665" s="14" t="s">
        <v>14</v>
      </c>
      <c r="AY665" s="248" t="s">
        <v>147</v>
      </c>
    </row>
    <row r="666" s="15" customFormat="1">
      <c r="A666" s="15"/>
      <c r="B666" s="249"/>
      <c r="C666" s="250"/>
      <c r="D666" s="229" t="s">
        <v>157</v>
      </c>
      <c r="E666" s="251" t="s">
        <v>1</v>
      </c>
      <c r="F666" s="252" t="s">
        <v>160</v>
      </c>
      <c r="G666" s="250"/>
      <c r="H666" s="253">
        <v>5.3899999999999997</v>
      </c>
      <c r="I666" s="254"/>
      <c r="J666" s="250"/>
      <c r="K666" s="250"/>
      <c r="L666" s="255"/>
      <c r="M666" s="256"/>
      <c r="N666" s="257"/>
      <c r="O666" s="257"/>
      <c r="P666" s="257"/>
      <c r="Q666" s="257"/>
      <c r="R666" s="257"/>
      <c r="S666" s="257"/>
      <c r="T666" s="258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9" t="s">
        <v>157</v>
      </c>
      <c r="AU666" s="259" t="s">
        <v>156</v>
      </c>
      <c r="AV666" s="15" t="s">
        <v>155</v>
      </c>
      <c r="AW666" s="15" t="s">
        <v>30</v>
      </c>
      <c r="AX666" s="15" t="s">
        <v>80</v>
      </c>
      <c r="AY666" s="259" t="s">
        <v>147</v>
      </c>
    </row>
    <row r="667" s="2" customFormat="1" ht="16.5" customHeight="1">
      <c r="A667" s="38"/>
      <c r="B667" s="39"/>
      <c r="C667" s="214" t="s">
        <v>462</v>
      </c>
      <c r="D667" s="214" t="s">
        <v>150</v>
      </c>
      <c r="E667" s="215" t="s">
        <v>708</v>
      </c>
      <c r="F667" s="216" t="s">
        <v>709</v>
      </c>
      <c r="G667" s="217" t="s">
        <v>168</v>
      </c>
      <c r="H667" s="218">
        <v>4.9000000000000004</v>
      </c>
      <c r="I667" s="219"/>
      <c r="J667" s="220">
        <f>ROUND(I667*H667,2)</f>
        <v>0</v>
      </c>
      <c r="K667" s="216" t="s">
        <v>154</v>
      </c>
      <c r="L667" s="44"/>
      <c r="M667" s="221" t="s">
        <v>1</v>
      </c>
      <c r="N667" s="222" t="s">
        <v>39</v>
      </c>
      <c r="O667" s="91"/>
      <c r="P667" s="223">
        <f>O667*H667</f>
        <v>0</v>
      </c>
      <c r="Q667" s="223">
        <v>0</v>
      </c>
      <c r="R667" s="223">
        <f>Q667*H667</f>
        <v>0</v>
      </c>
      <c r="S667" s="223">
        <v>0</v>
      </c>
      <c r="T667" s="224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5" t="s">
        <v>155</v>
      </c>
      <c r="AT667" s="225" t="s">
        <v>150</v>
      </c>
      <c r="AU667" s="225" t="s">
        <v>156</v>
      </c>
      <c r="AY667" s="17" t="s">
        <v>147</v>
      </c>
      <c r="BE667" s="226">
        <f>IF(N667="základní",J667,0)</f>
        <v>0</v>
      </c>
      <c r="BF667" s="226">
        <f>IF(N667="snížená",J667,0)</f>
        <v>0</v>
      </c>
      <c r="BG667" s="226">
        <f>IF(N667="zákl. přenesená",J667,0)</f>
        <v>0</v>
      </c>
      <c r="BH667" s="226">
        <f>IF(N667="sníž. přenesená",J667,0)</f>
        <v>0</v>
      </c>
      <c r="BI667" s="226">
        <f>IF(N667="nulová",J667,0)</f>
        <v>0</v>
      </c>
      <c r="BJ667" s="17" t="s">
        <v>156</v>
      </c>
      <c r="BK667" s="226">
        <f>ROUND(I667*H667,2)</f>
        <v>0</v>
      </c>
      <c r="BL667" s="17" t="s">
        <v>155</v>
      </c>
      <c r="BM667" s="225" t="s">
        <v>710</v>
      </c>
    </row>
    <row r="668" s="13" customFormat="1">
      <c r="A668" s="13"/>
      <c r="B668" s="227"/>
      <c r="C668" s="228"/>
      <c r="D668" s="229" t="s">
        <v>157</v>
      </c>
      <c r="E668" s="230" t="s">
        <v>1</v>
      </c>
      <c r="F668" s="231" t="s">
        <v>659</v>
      </c>
      <c r="G668" s="228"/>
      <c r="H668" s="230" t="s">
        <v>1</v>
      </c>
      <c r="I668" s="232"/>
      <c r="J668" s="228"/>
      <c r="K668" s="228"/>
      <c r="L668" s="233"/>
      <c r="M668" s="234"/>
      <c r="N668" s="235"/>
      <c r="O668" s="235"/>
      <c r="P668" s="235"/>
      <c r="Q668" s="235"/>
      <c r="R668" s="235"/>
      <c r="S668" s="235"/>
      <c r="T668" s="23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7" t="s">
        <v>157</v>
      </c>
      <c r="AU668" s="237" t="s">
        <v>156</v>
      </c>
      <c r="AV668" s="13" t="s">
        <v>80</v>
      </c>
      <c r="AW668" s="13" t="s">
        <v>30</v>
      </c>
      <c r="AX668" s="13" t="s">
        <v>14</v>
      </c>
      <c r="AY668" s="237" t="s">
        <v>147</v>
      </c>
    </row>
    <row r="669" s="14" customFormat="1">
      <c r="A669" s="14"/>
      <c r="B669" s="238"/>
      <c r="C669" s="239"/>
      <c r="D669" s="229" t="s">
        <v>157</v>
      </c>
      <c r="E669" s="240" t="s">
        <v>1</v>
      </c>
      <c r="F669" s="241" t="s">
        <v>660</v>
      </c>
      <c r="G669" s="239"/>
      <c r="H669" s="242">
        <v>4.9000000000000004</v>
      </c>
      <c r="I669" s="243"/>
      <c r="J669" s="239"/>
      <c r="K669" s="239"/>
      <c r="L669" s="244"/>
      <c r="M669" s="245"/>
      <c r="N669" s="246"/>
      <c r="O669" s="246"/>
      <c r="P669" s="246"/>
      <c r="Q669" s="246"/>
      <c r="R669" s="246"/>
      <c r="S669" s="246"/>
      <c r="T669" s="247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8" t="s">
        <v>157</v>
      </c>
      <c r="AU669" s="248" t="s">
        <v>156</v>
      </c>
      <c r="AV669" s="14" t="s">
        <v>156</v>
      </c>
      <c r="AW669" s="14" t="s">
        <v>30</v>
      </c>
      <c r="AX669" s="14" t="s">
        <v>14</v>
      </c>
      <c r="AY669" s="248" t="s">
        <v>147</v>
      </c>
    </row>
    <row r="670" s="15" customFormat="1">
      <c r="A670" s="15"/>
      <c r="B670" s="249"/>
      <c r="C670" s="250"/>
      <c r="D670" s="229" t="s">
        <v>157</v>
      </c>
      <c r="E670" s="251" t="s">
        <v>1</v>
      </c>
      <c r="F670" s="252" t="s">
        <v>160</v>
      </c>
      <c r="G670" s="250"/>
      <c r="H670" s="253">
        <v>4.9000000000000004</v>
      </c>
      <c r="I670" s="254"/>
      <c r="J670" s="250"/>
      <c r="K670" s="250"/>
      <c r="L670" s="255"/>
      <c r="M670" s="256"/>
      <c r="N670" s="257"/>
      <c r="O670" s="257"/>
      <c r="P670" s="257"/>
      <c r="Q670" s="257"/>
      <c r="R670" s="257"/>
      <c r="S670" s="257"/>
      <c r="T670" s="258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59" t="s">
        <v>157</v>
      </c>
      <c r="AU670" s="259" t="s">
        <v>156</v>
      </c>
      <c r="AV670" s="15" t="s">
        <v>155</v>
      </c>
      <c r="AW670" s="15" t="s">
        <v>30</v>
      </c>
      <c r="AX670" s="15" t="s">
        <v>80</v>
      </c>
      <c r="AY670" s="259" t="s">
        <v>147</v>
      </c>
    </row>
    <row r="671" s="2" customFormat="1" ht="16.5" customHeight="1">
      <c r="A671" s="38"/>
      <c r="B671" s="39"/>
      <c r="C671" s="260" t="s">
        <v>711</v>
      </c>
      <c r="D671" s="260" t="s">
        <v>413</v>
      </c>
      <c r="E671" s="261" t="s">
        <v>712</v>
      </c>
      <c r="F671" s="262" t="s">
        <v>713</v>
      </c>
      <c r="G671" s="263" t="s">
        <v>153</v>
      </c>
      <c r="H671" s="264">
        <v>0.216</v>
      </c>
      <c r="I671" s="265"/>
      <c r="J671" s="266">
        <f>ROUND(I671*H671,2)</f>
        <v>0</v>
      </c>
      <c r="K671" s="262" t="s">
        <v>416</v>
      </c>
      <c r="L671" s="267"/>
      <c r="M671" s="268" t="s">
        <v>1</v>
      </c>
      <c r="N671" s="269" t="s">
        <v>39</v>
      </c>
      <c r="O671" s="91"/>
      <c r="P671" s="223">
        <f>O671*H671</f>
        <v>0</v>
      </c>
      <c r="Q671" s="223">
        <v>0</v>
      </c>
      <c r="R671" s="223">
        <f>Q671*H671</f>
        <v>0</v>
      </c>
      <c r="S671" s="223">
        <v>0</v>
      </c>
      <c r="T671" s="224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5" t="s">
        <v>173</v>
      </c>
      <c r="AT671" s="225" t="s">
        <v>413</v>
      </c>
      <c r="AU671" s="225" t="s">
        <v>156</v>
      </c>
      <c r="AY671" s="17" t="s">
        <v>147</v>
      </c>
      <c r="BE671" s="226">
        <f>IF(N671="základní",J671,0)</f>
        <v>0</v>
      </c>
      <c r="BF671" s="226">
        <f>IF(N671="snížená",J671,0)</f>
        <v>0</v>
      </c>
      <c r="BG671" s="226">
        <f>IF(N671="zákl. přenesená",J671,0)</f>
        <v>0</v>
      </c>
      <c r="BH671" s="226">
        <f>IF(N671="sníž. přenesená",J671,0)</f>
        <v>0</v>
      </c>
      <c r="BI671" s="226">
        <f>IF(N671="nulová",J671,0)</f>
        <v>0</v>
      </c>
      <c r="BJ671" s="17" t="s">
        <v>156</v>
      </c>
      <c r="BK671" s="226">
        <f>ROUND(I671*H671,2)</f>
        <v>0</v>
      </c>
      <c r="BL671" s="17" t="s">
        <v>155</v>
      </c>
      <c r="BM671" s="225" t="s">
        <v>714</v>
      </c>
    </row>
    <row r="672" s="13" customFormat="1">
      <c r="A672" s="13"/>
      <c r="B672" s="227"/>
      <c r="C672" s="228"/>
      <c r="D672" s="229" t="s">
        <v>157</v>
      </c>
      <c r="E672" s="230" t="s">
        <v>1</v>
      </c>
      <c r="F672" s="231" t="s">
        <v>659</v>
      </c>
      <c r="G672" s="228"/>
      <c r="H672" s="230" t="s">
        <v>1</v>
      </c>
      <c r="I672" s="232"/>
      <c r="J672" s="228"/>
      <c r="K672" s="228"/>
      <c r="L672" s="233"/>
      <c r="M672" s="234"/>
      <c r="N672" s="235"/>
      <c r="O672" s="235"/>
      <c r="P672" s="235"/>
      <c r="Q672" s="235"/>
      <c r="R672" s="235"/>
      <c r="S672" s="235"/>
      <c r="T672" s="23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7" t="s">
        <v>157</v>
      </c>
      <c r="AU672" s="237" t="s">
        <v>156</v>
      </c>
      <c r="AV672" s="13" t="s">
        <v>80</v>
      </c>
      <c r="AW672" s="13" t="s">
        <v>30</v>
      </c>
      <c r="AX672" s="13" t="s">
        <v>14</v>
      </c>
      <c r="AY672" s="237" t="s">
        <v>147</v>
      </c>
    </row>
    <row r="673" s="14" customFormat="1">
      <c r="A673" s="14"/>
      <c r="B673" s="238"/>
      <c r="C673" s="239"/>
      <c r="D673" s="229" t="s">
        <v>157</v>
      </c>
      <c r="E673" s="240" t="s">
        <v>1</v>
      </c>
      <c r="F673" s="241" t="s">
        <v>715</v>
      </c>
      <c r="G673" s="239"/>
      <c r="H673" s="242">
        <v>0.216</v>
      </c>
      <c r="I673" s="243"/>
      <c r="J673" s="239"/>
      <c r="K673" s="239"/>
      <c r="L673" s="244"/>
      <c r="M673" s="245"/>
      <c r="N673" s="246"/>
      <c r="O673" s="246"/>
      <c r="P673" s="246"/>
      <c r="Q673" s="246"/>
      <c r="R673" s="246"/>
      <c r="S673" s="246"/>
      <c r="T673" s="24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8" t="s">
        <v>157</v>
      </c>
      <c r="AU673" s="248" t="s">
        <v>156</v>
      </c>
      <c r="AV673" s="14" t="s">
        <v>156</v>
      </c>
      <c r="AW673" s="14" t="s">
        <v>30</v>
      </c>
      <c r="AX673" s="14" t="s">
        <v>14</v>
      </c>
      <c r="AY673" s="248" t="s">
        <v>147</v>
      </c>
    </row>
    <row r="674" s="15" customFormat="1">
      <c r="A674" s="15"/>
      <c r="B674" s="249"/>
      <c r="C674" s="250"/>
      <c r="D674" s="229" t="s">
        <v>157</v>
      </c>
      <c r="E674" s="251" t="s">
        <v>1</v>
      </c>
      <c r="F674" s="252" t="s">
        <v>160</v>
      </c>
      <c r="G674" s="250"/>
      <c r="H674" s="253">
        <v>0.216</v>
      </c>
      <c r="I674" s="254"/>
      <c r="J674" s="250"/>
      <c r="K674" s="250"/>
      <c r="L674" s="255"/>
      <c r="M674" s="256"/>
      <c r="N674" s="257"/>
      <c r="O674" s="257"/>
      <c r="P674" s="257"/>
      <c r="Q674" s="257"/>
      <c r="R674" s="257"/>
      <c r="S674" s="257"/>
      <c r="T674" s="258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9" t="s">
        <v>157</v>
      </c>
      <c r="AU674" s="259" t="s">
        <v>156</v>
      </c>
      <c r="AV674" s="15" t="s">
        <v>155</v>
      </c>
      <c r="AW674" s="15" t="s">
        <v>30</v>
      </c>
      <c r="AX674" s="15" t="s">
        <v>80</v>
      </c>
      <c r="AY674" s="259" t="s">
        <v>147</v>
      </c>
    </row>
    <row r="675" s="2" customFormat="1" ht="24.15" customHeight="1">
      <c r="A675" s="38"/>
      <c r="B675" s="39"/>
      <c r="C675" s="214" t="s">
        <v>466</v>
      </c>
      <c r="D675" s="214" t="s">
        <v>150</v>
      </c>
      <c r="E675" s="215" t="s">
        <v>716</v>
      </c>
      <c r="F675" s="216" t="s">
        <v>717</v>
      </c>
      <c r="G675" s="217" t="s">
        <v>168</v>
      </c>
      <c r="H675" s="218">
        <v>3.9780000000000002</v>
      </c>
      <c r="I675" s="219"/>
      <c r="J675" s="220">
        <f>ROUND(I675*H675,2)</f>
        <v>0</v>
      </c>
      <c r="K675" s="216" t="s">
        <v>154</v>
      </c>
      <c r="L675" s="44"/>
      <c r="M675" s="221" t="s">
        <v>1</v>
      </c>
      <c r="N675" s="222" t="s">
        <v>39</v>
      </c>
      <c r="O675" s="91"/>
      <c r="P675" s="223">
        <f>O675*H675</f>
        <v>0</v>
      </c>
      <c r="Q675" s="223">
        <v>0</v>
      </c>
      <c r="R675" s="223">
        <f>Q675*H675</f>
        <v>0</v>
      </c>
      <c r="S675" s="223">
        <v>0</v>
      </c>
      <c r="T675" s="224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5" t="s">
        <v>155</v>
      </c>
      <c r="AT675" s="225" t="s">
        <v>150</v>
      </c>
      <c r="AU675" s="225" t="s">
        <v>156</v>
      </c>
      <c r="AY675" s="17" t="s">
        <v>147</v>
      </c>
      <c r="BE675" s="226">
        <f>IF(N675="základní",J675,0)</f>
        <v>0</v>
      </c>
      <c r="BF675" s="226">
        <f>IF(N675="snížená",J675,0)</f>
        <v>0</v>
      </c>
      <c r="BG675" s="226">
        <f>IF(N675="zákl. přenesená",J675,0)</f>
        <v>0</v>
      </c>
      <c r="BH675" s="226">
        <f>IF(N675="sníž. přenesená",J675,0)</f>
        <v>0</v>
      </c>
      <c r="BI675" s="226">
        <f>IF(N675="nulová",J675,0)</f>
        <v>0</v>
      </c>
      <c r="BJ675" s="17" t="s">
        <v>156</v>
      </c>
      <c r="BK675" s="226">
        <f>ROUND(I675*H675,2)</f>
        <v>0</v>
      </c>
      <c r="BL675" s="17" t="s">
        <v>155</v>
      </c>
      <c r="BM675" s="225" t="s">
        <v>718</v>
      </c>
    </row>
    <row r="676" s="13" customFormat="1">
      <c r="A676" s="13"/>
      <c r="B676" s="227"/>
      <c r="C676" s="228"/>
      <c r="D676" s="229" t="s">
        <v>157</v>
      </c>
      <c r="E676" s="230" t="s">
        <v>1</v>
      </c>
      <c r="F676" s="231" t="s">
        <v>379</v>
      </c>
      <c r="G676" s="228"/>
      <c r="H676" s="230" t="s">
        <v>1</v>
      </c>
      <c r="I676" s="232"/>
      <c r="J676" s="228"/>
      <c r="K676" s="228"/>
      <c r="L676" s="233"/>
      <c r="M676" s="234"/>
      <c r="N676" s="235"/>
      <c r="O676" s="235"/>
      <c r="P676" s="235"/>
      <c r="Q676" s="235"/>
      <c r="R676" s="235"/>
      <c r="S676" s="235"/>
      <c r="T676" s="23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7" t="s">
        <v>157</v>
      </c>
      <c r="AU676" s="237" t="s">
        <v>156</v>
      </c>
      <c r="AV676" s="13" t="s">
        <v>80</v>
      </c>
      <c r="AW676" s="13" t="s">
        <v>30</v>
      </c>
      <c r="AX676" s="13" t="s">
        <v>14</v>
      </c>
      <c r="AY676" s="237" t="s">
        <v>147</v>
      </c>
    </row>
    <row r="677" s="14" customFormat="1">
      <c r="A677" s="14"/>
      <c r="B677" s="238"/>
      <c r="C677" s="239"/>
      <c r="D677" s="229" t="s">
        <v>157</v>
      </c>
      <c r="E677" s="240" t="s">
        <v>1</v>
      </c>
      <c r="F677" s="241" t="s">
        <v>552</v>
      </c>
      <c r="G677" s="239"/>
      <c r="H677" s="242">
        <v>3.9780000000000002</v>
      </c>
      <c r="I677" s="243"/>
      <c r="J677" s="239"/>
      <c r="K677" s="239"/>
      <c r="L677" s="244"/>
      <c r="M677" s="245"/>
      <c r="N677" s="246"/>
      <c r="O677" s="246"/>
      <c r="P677" s="246"/>
      <c r="Q677" s="246"/>
      <c r="R677" s="246"/>
      <c r="S677" s="246"/>
      <c r="T677" s="24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8" t="s">
        <v>157</v>
      </c>
      <c r="AU677" s="248" t="s">
        <v>156</v>
      </c>
      <c r="AV677" s="14" t="s">
        <v>156</v>
      </c>
      <c r="AW677" s="14" t="s">
        <v>30</v>
      </c>
      <c r="AX677" s="14" t="s">
        <v>14</v>
      </c>
      <c r="AY677" s="248" t="s">
        <v>147</v>
      </c>
    </row>
    <row r="678" s="15" customFormat="1">
      <c r="A678" s="15"/>
      <c r="B678" s="249"/>
      <c r="C678" s="250"/>
      <c r="D678" s="229" t="s">
        <v>157</v>
      </c>
      <c r="E678" s="251" t="s">
        <v>1</v>
      </c>
      <c r="F678" s="252" t="s">
        <v>160</v>
      </c>
      <c r="G678" s="250"/>
      <c r="H678" s="253">
        <v>3.9780000000000002</v>
      </c>
      <c r="I678" s="254"/>
      <c r="J678" s="250"/>
      <c r="K678" s="250"/>
      <c r="L678" s="255"/>
      <c r="M678" s="256"/>
      <c r="N678" s="257"/>
      <c r="O678" s="257"/>
      <c r="P678" s="257"/>
      <c r="Q678" s="257"/>
      <c r="R678" s="257"/>
      <c r="S678" s="257"/>
      <c r="T678" s="258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9" t="s">
        <v>157</v>
      </c>
      <c r="AU678" s="259" t="s">
        <v>156</v>
      </c>
      <c r="AV678" s="15" t="s">
        <v>155</v>
      </c>
      <c r="AW678" s="15" t="s">
        <v>30</v>
      </c>
      <c r="AX678" s="15" t="s">
        <v>80</v>
      </c>
      <c r="AY678" s="259" t="s">
        <v>147</v>
      </c>
    </row>
    <row r="679" s="2" customFormat="1" ht="16.5" customHeight="1">
      <c r="A679" s="38"/>
      <c r="B679" s="39"/>
      <c r="C679" s="260" t="s">
        <v>719</v>
      </c>
      <c r="D679" s="260" t="s">
        <v>413</v>
      </c>
      <c r="E679" s="261" t="s">
        <v>720</v>
      </c>
      <c r="F679" s="262" t="s">
        <v>721</v>
      </c>
      <c r="G679" s="263" t="s">
        <v>168</v>
      </c>
      <c r="H679" s="264">
        <v>4.1769999999999996</v>
      </c>
      <c r="I679" s="265"/>
      <c r="J679" s="266">
        <f>ROUND(I679*H679,2)</f>
        <v>0</v>
      </c>
      <c r="K679" s="262" t="s">
        <v>416</v>
      </c>
      <c r="L679" s="267"/>
      <c r="M679" s="268" t="s">
        <v>1</v>
      </c>
      <c r="N679" s="269" t="s">
        <v>39</v>
      </c>
      <c r="O679" s="91"/>
      <c r="P679" s="223">
        <f>O679*H679</f>
        <v>0</v>
      </c>
      <c r="Q679" s="223">
        <v>0</v>
      </c>
      <c r="R679" s="223">
        <f>Q679*H679</f>
        <v>0</v>
      </c>
      <c r="S679" s="223">
        <v>0</v>
      </c>
      <c r="T679" s="224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5" t="s">
        <v>173</v>
      </c>
      <c r="AT679" s="225" t="s">
        <v>413</v>
      </c>
      <c r="AU679" s="225" t="s">
        <v>156</v>
      </c>
      <c r="AY679" s="17" t="s">
        <v>147</v>
      </c>
      <c r="BE679" s="226">
        <f>IF(N679="základní",J679,0)</f>
        <v>0</v>
      </c>
      <c r="BF679" s="226">
        <f>IF(N679="snížená",J679,0)</f>
        <v>0</v>
      </c>
      <c r="BG679" s="226">
        <f>IF(N679="zákl. přenesená",J679,0)</f>
        <v>0</v>
      </c>
      <c r="BH679" s="226">
        <f>IF(N679="sníž. přenesená",J679,0)</f>
        <v>0</v>
      </c>
      <c r="BI679" s="226">
        <f>IF(N679="nulová",J679,0)</f>
        <v>0</v>
      </c>
      <c r="BJ679" s="17" t="s">
        <v>156</v>
      </c>
      <c r="BK679" s="226">
        <f>ROUND(I679*H679,2)</f>
        <v>0</v>
      </c>
      <c r="BL679" s="17" t="s">
        <v>155</v>
      </c>
      <c r="BM679" s="225" t="s">
        <v>722</v>
      </c>
    </row>
    <row r="680" s="14" customFormat="1">
      <c r="A680" s="14"/>
      <c r="B680" s="238"/>
      <c r="C680" s="239"/>
      <c r="D680" s="229" t="s">
        <v>157</v>
      </c>
      <c r="E680" s="240" t="s">
        <v>1</v>
      </c>
      <c r="F680" s="241" t="s">
        <v>723</v>
      </c>
      <c r="G680" s="239"/>
      <c r="H680" s="242">
        <v>4.1769999999999996</v>
      </c>
      <c r="I680" s="243"/>
      <c r="J680" s="239"/>
      <c r="K680" s="239"/>
      <c r="L680" s="244"/>
      <c r="M680" s="245"/>
      <c r="N680" s="246"/>
      <c r="O680" s="246"/>
      <c r="P680" s="246"/>
      <c r="Q680" s="246"/>
      <c r="R680" s="246"/>
      <c r="S680" s="246"/>
      <c r="T680" s="24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8" t="s">
        <v>157</v>
      </c>
      <c r="AU680" s="248" t="s">
        <v>156</v>
      </c>
      <c r="AV680" s="14" t="s">
        <v>156</v>
      </c>
      <c r="AW680" s="14" t="s">
        <v>30</v>
      </c>
      <c r="AX680" s="14" t="s">
        <v>14</v>
      </c>
      <c r="AY680" s="248" t="s">
        <v>147</v>
      </c>
    </row>
    <row r="681" s="15" customFormat="1">
      <c r="A681" s="15"/>
      <c r="B681" s="249"/>
      <c r="C681" s="250"/>
      <c r="D681" s="229" t="s">
        <v>157</v>
      </c>
      <c r="E681" s="251" t="s">
        <v>1</v>
      </c>
      <c r="F681" s="252" t="s">
        <v>160</v>
      </c>
      <c r="G681" s="250"/>
      <c r="H681" s="253">
        <v>4.1769999999999996</v>
      </c>
      <c r="I681" s="254"/>
      <c r="J681" s="250"/>
      <c r="K681" s="250"/>
      <c r="L681" s="255"/>
      <c r="M681" s="256"/>
      <c r="N681" s="257"/>
      <c r="O681" s="257"/>
      <c r="P681" s="257"/>
      <c r="Q681" s="257"/>
      <c r="R681" s="257"/>
      <c r="S681" s="257"/>
      <c r="T681" s="258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59" t="s">
        <v>157</v>
      </c>
      <c r="AU681" s="259" t="s">
        <v>156</v>
      </c>
      <c r="AV681" s="15" t="s">
        <v>155</v>
      </c>
      <c r="AW681" s="15" t="s">
        <v>30</v>
      </c>
      <c r="AX681" s="15" t="s">
        <v>80</v>
      </c>
      <c r="AY681" s="259" t="s">
        <v>147</v>
      </c>
    </row>
    <row r="682" s="2" customFormat="1" ht="24.15" customHeight="1">
      <c r="A682" s="38"/>
      <c r="B682" s="39"/>
      <c r="C682" s="214" t="s">
        <v>471</v>
      </c>
      <c r="D682" s="214" t="s">
        <v>150</v>
      </c>
      <c r="E682" s="215" t="s">
        <v>724</v>
      </c>
      <c r="F682" s="216" t="s">
        <v>725</v>
      </c>
      <c r="G682" s="217" t="s">
        <v>168</v>
      </c>
      <c r="H682" s="218">
        <v>4.4800000000000004</v>
      </c>
      <c r="I682" s="219"/>
      <c r="J682" s="220">
        <f>ROUND(I682*H682,2)</f>
        <v>0</v>
      </c>
      <c r="K682" s="216" t="s">
        <v>154</v>
      </c>
      <c r="L682" s="44"/>
      <c r="M682" s="221" t="s">
        <v>1</v>
      </c>
      <c r="N682" s="222" t="s">
        <v>39</v>
      </c>
      <c r="O682" s="91"/>
      <c r="P682" s="223">
        <f>O682*H682</f>
        <v>0</v>
      </c>
      <c r="Q682" s="223">
        <v>0</v>
      </c>
      <c r="R682" s="223">
        <f>Q682*H682</f>
        <v>0</v>
      </c>
      <c r="S682" s="223">
        <v>0</v>
      </c>
      <c r="T682" s="224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5" t="s">
        <v>155</v>
      </c>
      <c r="AT682" s="225" t="s">
        <v>150</v>
      </c>
      <c r="AU682" s="225" t="s">
        <v>156</v>
      </c>
      <c r="AY682" s="17" t="s">
        <v>147</v>
      </c>
      <c r="BE682" s="226">
        <f>IF(N682="základní",J682,0)</f>
        <v>0</v>
      </c>
      <c r="BF682" s="226">
        <f>IF(N682="snížená",J682,0)</f>
        <v>0</v>
      </c>
      <c r="BG682" s="226">
        <f>IF(N682="zákl. přenesená",J682,0)</f>
        <v>0</v>
      </c>
      <c r="BH682" s="226">
        <f>IF(N682="sníž. přenesená",J682,0)</f>
        <v>0</v>
      </c>
      <c r="BI682" s="226">
        <f>IF(N682="nulová",J682,0)</f>
        <v>0</v>
      </c>
      <c r="BJ682" s="17" t="s">
        <v>156</v>
      </c>
      <c r="BK682" s="226">
        <f>ROUND(I682*H682,2)</f>
        <v>0</v>
      </c>
      <c r="BL682" s="17" t="s">
        <v>155</v>
      </c>
      <c r="BM682" s="225" t="s">
        <v>726</v>
      </c>
    </row>
    <row r="683" s="13" customFormat="1">
      <c r="A683" s="13"/>
      <c r="B683" s="227"/>
      <c r="C683" s="228"/>
      <c r="D683" s="229" t="s">
        <v>157</v>
      </c>
      <c r="E683" s="230" t="s">
        <v>1</v>
      </c>
      <c r="F683" s="231" t="s">
        <v>514</v>
      </c>
      <c r="G683" s="228"/>
      <c r="H683" s="230" t="s">
        <v>1</v>
      </c>
      <c r="I683" s="232"/>
      <c r="J683" s="228"/>
      <c r="K683" s="228"/>
      <c r="L683" s="233"/>
      <c r="M683" s="234"/>
      <c r="N683" s="235"/>
      <c r="O683" s="235"/>
      <c r="P683" s="235"/>
      <c r="Q683" s="235"/>
      <c r="R683" s="235"/>
      <c r="S683" s="235"/>
      <c r="T683" s="23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7" t="s">
        <v>157</v>
      </c>
      <c r="AU683" s="237" t="s">
        <v>156</v>
      </c>
      <c r="AV683" s="13" t="s">
        <v>80</v>
      </c>
      <c r="AW683" s="13" t="s">
        <v>30</v>
      </c>
      <c r="AX683" s="13" t="s">
        <v>14</v>
      </c>
      <c r="AY683" s="237" t="s">
        <v>147</v>
      </c>
    </row>
    <row r="684" s="14" customFormat="1">
      <c r="A684" s="14"/>
      <c r="B684" s="238"/>
      <c r="C684" s="239"/>
      <c r="D684" s="229" t="s">
        <v>157</v>
      </c>
      <c r="E684" s="240" t="s">
        <v>1</v>
      </c>
      <c r="F684" s="241" t="s">
        <v>727</v>
      </c>
      <c r="G684" s="239"/>
      <c r="H684" s="242">
        <v>3.2000000000000002</v>
      </c>
      <c r="I684" s="243"/>
      <c r="J684" s="239"/>
      <c r="K684" s="239"/>
      <c r="L684" s="244"/>
      <c r="M684" s="245"/>
      <c r="N684" s="246"/>
      <c r="O684" s="246"/>
      <c r="P684" s="246"/>
      <c r="Q684" s="246"/>
      <c r="R684" s="246"/>
      <c r="S684" s="246"/>
      <c r="T684" s="24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8" t="s">
        <v>157</v>
      </c>
      <c r="AU684" s="248" t="s">
        <v>156</v>
      </c>
      <c r="AV684" s="14" t="s">
        <v>156</v>
      </c>
      <c r="AW684" s="14" t="s">
        <v>30</v>
      </c>
      <c r="AX684" s="14" t="s">
        <v>14</v>
      </c>
      <c r="AY684" s="248" t="s">
        <v>147</v>
      </c>
    </row>
    <row r="685" s="14" customFormat="1">
      <c r="A685" s="14"/>
      <c r="B685" s="238"/>
      <c r="C685" s="239"/>
      <c r="D685" s="229" t="s">
        <v>157</v>
      </c>
      <c r="E685" s="240" t="s">
        <v>1</v>
      </c>
      <c r="F685" s="241" t="s">
        <v>728</v>
      </c>
      <c r="G685" s="239"/>
      <c r="H685" s="242">
        <v>1.28</v>
      </c>
      <c r="I685" s="243"/>
      <c r="J685" s="239"/>
      <c r="K685" s="239"/>
      <c r="L685" s="244"/>
      <c r="M685" s="245"/>
      <c r="N685" s="246"/>
      <c r="O685" s="246"/>
      <c r="P685" s="246"/>
      <c r="Q685" s="246"/>
      <c r="R685" s="246"/>
      <c r="S685" s="246"/>
      <c r="T685" s="24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8" t="s">
        <v>157</v>
      </c>
      <c r="AU685" s="248" t="s">
        <v>156</v>
      </c>
      <c r="AV685" s="14" t="s">
        <v>156</v>
      </c>
      <c r="AW685" s="14" t="s">
        <v>30</v>
      </c>
      <c r="AX685" s="14" t="s">
        <v>14</v>
      </c>
      <c r="AY685" s="248" t="s">
        <v>147</v>
      </c>
    </row>
    <row r="686" s="15" customFormat="1">
      <c r="A686" s="15"/>
      <c r="B686" s="249"/>
      <c r="C686" s="250"/>
      <c r="D686" s="229" t="s">
        <v>157</v>
      </c>
      <c r="E686" s="251" t="s">
        <v>1</v>
      </c>
      <c r="F686" s="252" t="s">
        <v>160</v>
      </c>
      <c r="G686" s="250"/>
      <c r="H686" s="253">
        <v>4.4800000000000004</v>
      </c>
      <c r="I686" s="254"/>
      <c r="J686" s="250"/>
      <c r="K686" s="250"/>
      <c r="L686" s="255"/>
      <c r="M686" s="256"/>
      <c r="N686" s="257"/>
      <c r="O686" s="257"/>
      <c r="P686" s="257"/>
      <c r="Q686" s="257"/>
      <c r="R686" s="257"/>
      <c r="S686" s="257"/>
      <c r="T686" s="258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9" t="s">
        <v>157</v>
      </c>
      <c r="AU686" s="259" t="s">
        <v>156</v>
      </c>
      <c r="AV686" s="15" t="s">
        <v>155</v>
      </c>
      <c r="AW686" s="15" t="s">
        <v>30</v>
      </c>
      <c r="AX686" s="15" t="s">
        <v>80</v>
      </c>
      <c r="AY686" s="259" t="s">
        <v>147</v>
      </c>
    </row>
    <row r="687" s="2" customFormat="1" ht="16.5" customHeight="1">
      <c r="A687" s="38"/>
      <c r="B687" s="39"/>
      <c r="C687" s="260" t="s">
        <v>729</v>
      </c>
      <c r="D687" s="260" t="s">
        <v>413</v>
      </c>
      <c r="E687" s="261" t="s">
        <v>730</v>
      </c>
      <c r="F687" s="262" t="s">
        <v>721</v>
      </c>
      <c r="G687" s="263" t="s">
        <v>168</v>
      </c>
      <c r="H687" s="264">
        <v>1.4079999999999999</v>
      </c>
      <c r="I687" s="265"/>
      <c r="J687" s="266">
        <f>ROUND(I687*H687,2)</f>
        <v>0</v>
      </c>
      <c r="K687" s="262" t="s">
        <v>416</v>
      </c>
      <c r="L687" s="267"/>
      <c r="M687" s="268" t="s">
        <v>1</v>
      </c>
      <c r="N687" s="269" t="s">
        <v>39</v>
      </c>
      <c r="O687" s="91"/>
      <c r="P687" s="223">
        <f>O687*H687</f>
        <v>0</v>
      </c>
      <c r="Q687" s="223">
        <v>0</v>
      </c>
      <c r="R687" s="223">
        <f>Q687*H687</f>
        <v>0</v>
      </c>
      <c r="S687" s="223">
        <v>0</v>
      </c>
      <c r="T687" s="224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5" t="s">
        <v>173</v>
      </c>
      <c r="AT687" s="225" t="s">
        <v>413</v>
      </c>
      <c r="AU687" s="225" t="s">
        <v>156</v>
      </c>
      <c r="AY687" s="17" t="s">
        <v>147</v>
      </c>
      <c r="BE687" s="226">
        <f>IF(N687="základní",J687,0)</f>
        <v>0</v>
      </c>
      <c r="BF687" s="226">
        <f>IF(N687="snížená",J687,0)</f>
        <v>0</v>
      </c>
      <c r="BG687" s="226">
        <f>IF(N687="zákl. přenesená",J687,0)</f>
        <v>0</v>
      </c>
      <c r="BH687" s="226">
        <f>IF(N687="sníž. přenesená",J687,0)</f>
        <v>0</v>
      </c>
      <c r="BI687" s="226">
        <f>IF(N687="nulová",J687,0)</f>
        <v>0</v>
      </c>
      <c r="BJ687" s="17" t="s">
        <v>156</v>
      </c>
      <c r="BK687" s="226">
        <f>ROUND(I687*H687,2)</f>
        <v>0</v>
      </c>
      <c r="BL687" s="17" t="s">
        <v>155</v>
      </c>
      <c r="BM687" s="225" t="s">
        <v>731</v>
      </c>
    </row>
    <row r="688" s="13" customFormat="1">
      <c r="A688" s="13"/>
      <c r="B688" s="227"/>
      <c r="C688" s="228"/>
      <c r="D688" s="229" t="s">
        <v>157</v>
      </c>
      <c r="E688" s="230" t="s">
        <v>1</v>
      </c>
      <c r="F688" s="231" t="s">
        <v>514</v>
      </c>
      <c r="G688" s="228"/>
      <c r="H688" s="230" t="s">
        <v>1</v>
      </c>
      <c r="I688" s="232"/>
      <c r="J688" s="228"/>
      <c r="K688" s="228"/>
      <c r="L688" s="233"/>
      <c r="M688" s="234"/>
      <c r="N688" s="235"/>
      <c r="O688" s="235"/>
      <c r="P688" s="235"/>
      <c r="Q688" s="235"/>
      <c r="R688" s="235"/>
      <c r="S688" s="235"/>
      <c r="T688" s="23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7" t="s">
        <v>157</v>
      </c>
      <c r="AU688" s="237" t="s">
        <v>156</v>
      </c>
      <c r="AV688" s="13" t="s">
        <v>80</v>
      </c>
      <c r="AW688" s="13" t="s">
        <v>30</v>
      </c>
      <c r="AX688" s="13" t="s">
        <v>14</v>
      </c>
      <c r="AY688" s="237" t="s">
        <v>147</v>
      </c>
    </row>
    <row r="689" s="14" customFormat="1">
      <c r="A689" s="14"/>
      <c r="B689" s="238"/>
      <c r="C689" s="239"/>
      <c r="D689" s="229" t="s">
        <v>157</v>
      </c>
      <c r="E689" s="240" t="s">
        <v>1</v>
      </c>
      <c r="F689" s="241" t="s">
        <v>732</v>
      </c>
      <c r="G689" s="239"/>
      <c r="H689" s="242">
        <v>1.4079999999999999</v>
      </c>
      <c r="I689" s="243"/>
      <c r="J689" s="239"/>
      <c r="K689" s="239"/>
      <c r="L689" s="244"/>
      <c r="M689" s="245"/>
      <c r="N689" s="246"/>
      <c r="O689" s="246"/>
      <c r="P689" s="246"/>
      <c r="Q689" s="246"/>
      <c r="R689" s="246"/>
      <c r="S689" s="246"/>
      <c r="T689" s="24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8" t="s">
        <v>157</v>
      </c>
      <c r="AU689" s="248" t="s">
        <v>156</v>
      </c>
      <c r="AV689" s="14" t="s">
        <v>156</v>
      </c>
      <c r="AW689" s="14" t="s">
        <v>30</v>
      </c>
      <c r="AX689" s="14" t="s">
        <v>14</v>
      </c>
      <c r="AY689" s="248" t="s">
        <v>147</v>
      </c>
    </row>
    <row r="690" s="15" customFormat="1">
      <c r="A690" s="15"/>
      <c r="B690" s="249"/>
      <c r="C690" s="250"/>
      <c r="D690" s="229" t="s">
        <v>157</v>
      </c>
      <c r="E690" s="251" t="s">
        <v>1</v>
      </c>
      <c r="F690" s="252" t="s">
        <v>160</v>
      </c>
      <c r="G690" s="250"/>
      <c r="H690" s="253">
        <v>1.4079999999999999</v>
      </c>
      <c r="I690" s="254"/>
      <c r="J690" s="250"/>
      <c r="K690" s="250"/>
      <c r="L690" s="255"/>
      <c r="M690" s="256"/>
      <c r="N690" s="257"/>
      <c r="O690" s="257"/>
      <c r="P690" s="257"/>
      <c r="Q690" s="257"/>
      <c r="R690" s="257"/>
      <c r="S690" s="257"/>
      <c r="T690" s="258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59" t="s">
        <v>157</v>
      </c>
      <c r="AU690" s="259" t="s">
        <v>156</v>
      </c>
      <c r="AV690" s="15" t="s">
        <v>155</v>
      </c>
      <c r="AW690" s="15" t="s">
        <v>30</v>
      </c>
      <c r="AX690" s="15" t="s">
        <v>80</v>
      </c>
      <c r="AY690" s="259" t="s">
        <v>147</v>
      </c>
    </row>
    <row r="691" s="2" customFormat="1" ht="16.5" customHeight="1">
      <c r="A691" s="38"/>
      <c r="B691" s="39"/>
      <c r="C691" s="260" t="s">
        <v>476</v>
      </c>
      <c r="D691" s="260" t="s">
        <v>413</v>
      </c>
      <c r="E691" s="261" t="s">
        <v>733</v>
      </c>
      <c r="F691" s="262" t="s">
        <v>734</v>
      </c>
      <c r="G691" s="263" t="s">
        <v>168</v>
      </c>
      <c r="H691" s="264">
        <v>3.52</v>
      </c>
      <c r="I691" s="265"/>
      <c r="J691" s="266">
        <f>ROUND(I691*H691,2)</f>
        <v>0</v>
      </c>
      <c r="K691" s="262" t="s">
        <v>416</v>
      </c>
      <c r="L691" s="267"/>
      <c r="M691" s="268" t="s">
        <v>1</v>
      </c>
      <c r="N691" s="269" t="s">
        <v>39</v>
      </c>
      <c r="O691" s="91"/>
      <c r="P691" s="223">
        <f>O691*H691</f>
        <v>0</v>
      </c>
      <c r="Q691" s="223">
        <v>0</v>
      </c>
      <c r="R691" s="223">
        <f>Q691*H691</f>
        <v>0</v>
      </c>
      <c r="S691" s="223">
        <v>0</v>
      </c>
      <c r="T691" s="224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5" t="s">
        <v>173</v>
      </c>
      <c r="AT691" s="225" t="s">
        <v>413</v>
      </c>
      <c r="AU691" s="225" t="s">
        <v>156</v>
      </c>
      <c r="AY691" s="17" t="s">
        <v>147</v>
      </c>
      <c r="BE691" s="226">
        <f>IF(N691="základní",J691,0)</f>
        <v>0</v>
      </c>
      <c r="BF691" s="226">
        <f>IF(N691="snížená",J691,0)</f>
        <v>0</v>
      </c>
      <c r="BG691" s="226">
        <f>IF(N691="zákl. přenesená",J691,0)</f>
        <v>0</v>
      </c>
      <c r="BH691" s="226">
        <f>IF(N691="sníž. přenesená",J691,0)</f>
        <v>0</v>
      </c>
      <c r="BI691" s="226">
        <f>IF(N691="nulová",J691,0)</f>
        <v>0</v>
      </c>
      <c r="BJ691" s="17" t="s">
        <v>156</v>
      </c>
      <c r="BK691" s="226">
        <f>ROUND(I691*H691,2)</f>
        <v>0</v>
      </c>
      <c r="BL691" s="17" t="s">
        <v>155</v>
      </c>
      <c r="BM691" s="225" t="s">
        <v>735</v>
      </c>
    </row>
    <row r="692" s="13" customFormat="1">
      <c r="A692" s="13"/>
      <c r="B692" s="227"/>
      <c r="C692" s="228"/>
      <c r="D692" s="229" t="s">
        <v>157</v>
      </c>
      <c r="E692" s="230" t="s">
        <v>1</v>
      </c>
      <c r="F692" s="231" t="s">
        <v>514</v>
      </c>
      <c r="G692" s="228"/>
      <c r="H692" s="230" t="s">
        <v>1</v>
      </c>
      <c r="I692" s="232"/>
      <c r="J692" s="228"/>
      <c r="K692" s="228"/>
      <c r="L692" s="233"/>
      <c r="M692" s="234"/>
      <c r="N692" s="235"/>
      <c r="O692" s="235"/>
      <c r="P692" s="235"/>
      <c r="Q692" s="235"/>
      <c r="R692" s="235"/>
      <c r="S692" s="235"/>
      <c r="T692" s="23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7" t="s">
        <v>157</v>
      </c>
      <c r="AU692" s="237" t="s">
        <v>156</v>
      </c>
      <c r="AV692" s="13" t="s">
        <v>80</v>
      </c>
      <c r="AW692" s="13" t="s">
        <v>30</v>
      </c>
      <c r="AX692" s="13" t="s">
        <v>14</v>
      </c>
      <c r="AY692" s="237" t="s">
        <v>147</v>
      </c>
    </row>
    <row r="693" s="14" customFormat="1">
      <c r="A693" s="14"/>
      <c r="B693" s="238"/>
      <c r="C693" s="239"/>
      <c r="D693" s="229" t="s">
        <v>157</v>
      </c>
      <c r="E693" s="240" t="s">
        <v>1</v>
      </c>
      <c r="F693" s="241" t="s">
        <v>736</v>
      </c>
      <c r="G693" s="239"/>
      <c r="H693" s="242">
        <v>3.52</v>
      </c>
      <c r="I693" s="243"/>
      <c r="J693" s="239"/>
      <c r="K693" s="239"/>
      <c r="L693" s="244"/>
      <c r="M693" s="245"/>
      <c r="N693" s="246"/>
      <c r="O693" s="246"/>
      <c r="P693" s="246"/>
      <c r="Q693" s="246"/>
      <c r="R693" s="246"/>
      <c r="S693" s="246"/>
      <c r="T693" s="247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8" t="s">
        <v>157</v>
      </c>
      <c r="AU693" s="248" t="s">
        <v>156</v>
      </c>
      <c r="AV693" s="14" t="s">
        <v>156</v>
      </c>
      <c r="AW693" s="14" t="s">
        <v>30</v>
      </c>
      <c r="AX693" s="14" t="s">
        <v>14</v>
      </c>
      <c r="AY693" s="248" t="s">
        <v>147</v>
      </c>
    </row>
    <row r="694" s="15" customFormat="1">
      <c r="A694" s="15"/>
      <c r="B694" s="249"/>
      <c r="C694" s="250"/>
      <c r="D694" s="229" t="s">
        <v>157</v>
      </c>
      <c r="E694" s="251" t="s">
        <v>1</v>
      </c>
      <c r="F694" s="252" t="s">
        <v>160</v>
      </c>
      <c r="G694" s="250"/>
      <c r="H694" s="253">
        <v>3.52</v>
      </c>
      <c r="I694" s="254"/>
      <c r="J694" s="250"/>
      <c r="K694" s="250"/>
      <c r="L694" s="255"/>
      <c r="M694" s="256"/>
      <c r="N694" s="257"/>
      <c r="O694" s="257"/>
      <c r="P694" s="257"/>
      <c r="Q694" s="257"/>
      <c r="R694" s="257"/>
      <c r="S694" s="257"/>
      <c r="T694" s="258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59" t="s">
        <v>157</v>
      </c>
      <c r="AU694" s="259" t="s">
        <v>156</v>
      </c>
      <c r="AV694" s="15" t="s">
        <v>155</v>
      </c>
      <c r="AW694" s="15" t="s">
        <v>30</v>
      </c>
      <c r="AX694" s="15" t="s">
        <v>80</v>
      </c>
      <c r="AY694" s="259" t="s">
        <v>147</v>
      </c>
    </row>
    <row r="695" s="2" customFormat="1" ht="24.15" customHeight="1">
      <c r="A695" s="38"/>
      <c r="B695" s="39"/>
      <c r="C695" s="214" t="s">
        <v>737</v>
      </c>
      <c r="D695" s="214" t="s">
        <v>150</v>
      </c>
      <c r="E695" s="215" t="s">
        <v>738</v>
      </c>
      <c r="F695" s="216" t="s">
        <v>739</v>
      </c>
      <c r="G695" s="217" t="s">
        <v>267</v>
      </c>
      <c r="H695" s="218">
        <v>0.087999999999999995</v>
      </c>
      <c r="I695" s="219"/>
      <c r="J695" s="220">
        <f>ROUND(I695*H695,2)</f>
        <v>0</v>
      </c>
      <c r="K695" s="216" t="s">
        <v>154</v>
      </c>
      <c r="L695" s="44"/>
      <c r="M695" s="221" t="s">
        <v>1</v>
      </c>
      <c r="N695" s="222" t="s">
        <v>39</v>
      </c>
      <c r="O695" s="91"/>
      <c r="P695" s="223">
        <f>O695*H695</f>
        <v>0</v>
      </c>
      <c r="Q695" s="223">
        <v>0</v>
      </c>
      <c r="R695" s="223">
        <f>Q695*H695</f>
        <v>0</v>
      </c>
      <c r="S695" s="223">
        <v>0</v>
      </c>
      <c r="T695" s="224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5" t="s">
        <v>155</v>
      </c>
      <c r="AT695" s="225" t="s">
        <v>150</v>
      </c>
      <c r="AU695" s="225" t="s">
        <v>156</v>
      </c>
      <c r="AY695" s="17" t="s">
        <v>147</v>
      </c>
      <c r="BE695" s="226">
        <f>IF(N695="základní",J695,0)</f>
        <v>0</v>
      </c>
      <c r="BF695" s="226">
        <f>IF(N695="snížená",J695,0)</f>
        <v>0</v>
      </c>
      <c r="BG695" s="226">
        <f>IF(N695="zákl. přenesená",J695,0)</f>
        <v>0</v>
      </c>
      <c r="BH695" s="226">
        <f>IF(N695="sníž. přenesená",J695,0)</f>
        <v>0</v>
      </c>
      <c r="BI695" s="226">
        <f>IF(N695="nulová",J695,0)</f>
        <v>0</v>
      </c>
      <c r="BJ695" s="17" t="s">
        <v>156</v>
      </c>
      <c r="BK695" s="226">
        <f>ROUND(I695*H695,2)</f>
        <v>0</v>
      </c>
      <c r="BL695" s="17" t="s">
        <v>155</v>
      </c>
      <c r="BM695" s="225" t="s">
        <v>740</v>
      </c>
    </row>
    <row r="696" s="12" customFormat="1" ht="22.8" customHeight="1">
      <c r="A696" s="12"/>
      <c r="B696" s="198"/>
      <c r="C696" s="199"/>
      <c r="D696" s="200" t="s">
        <v>72</v>
      </c>
      <c r="E696" s="212" t="s">
        <v>300</v>
      </c>
      <c r="F696" s="212" t="s">
        <v>301</v>
      </c>
      <c r="G696" s="199"/>
      <c r="H696" s="199"/>
      <c r="I696" s="202"/>
      <c r="J696" s="213">
        <f>BK696</f>
        <v>0</v>
      </c>
      <c r="K696" s="199"/>
      <c r="L696" s="204"/>
      <c r="M696" s="205"/>
      <c r="N696" s="206"/>
      <c r="O696" s="206"/>
      <c r="P696" s="207">
        <f>SUM(P697:P701)</f>
        <v>0</v>
      </c>
      <c r="Q696" s="206"/>
      <c r="R696" s="207">
        <f>SUM(R697:R701)</f>
        <v>0</v>
      </c>
      <c r="S696" s="206"/>
      <c r="T696" s="208">
        <f>SUM(T697:T701)</f>
        <v>0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09" t="s">
        <v>80</v>
      </c>
      <c r="AT696" s="210" t="s">
        <v>72</v>
      </c>
      <c r="AU696" s="210" t="s">
        <v>80</v>
      </c>
      <c r="AY696" s="209" t="s">
        <v>147</v>
      </c>
      <c r="BK696" s="211">
        <f>SUM(BK697:BK701)</f>
        <v>0</v>
      </c>
    </row>
    <row r="697" s="2" customFormat="1" ht="33" customHeight="1">
      <c r="A697" s="38"/>
      <c r="B697" s="39"/>
      <c r="C697" s="214" t="s">
        <v>480</v>
      </c>
      <c r="D697" s="214" t="s">
        <v>150</v>
      </c>
      <c r="E697" s="215" t="s">
        <v>741</v>
      </c>
      <c r="F697" s="216" t="s">
        <v>742</v>
      </c>
      <c r="G697" s="217" t="s">
        <v>168</v>
      </c>
      <c r="H697" s="218">
        <v>4.9000000000000004</v>
      </c>
      <c r="I697" s="219"/>
      <c r="J697" s="220">
        <f>ROUND(I697*H697,2)</f>
        <v>0</v>
      </c>
      <c r="K697" s="216" t="s">
        <v>154</v>
      </c>
      <c r="L697" s="44"/>
      <c r="M697" s="221" t="s">
        <v>1</v>
      </c>
      <c r="N697" s="222" t="s">
        <v>39</v>
      </c>
      <c r="O697" s="91"/>
      <c r="P697" s="223">
        <f>O697*H697</f>
        <v>0</v>
      </c>
      <c r="Q697" s="223">
        <v>0</v>
      </c>
      <c r="R697" s="223">
        <f>Q697*H697</f>
        <v>0</v>
      </c>
      <c r="S697" s="223">
        <v>0</v>
      </c>
      <c r="T697" s="224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5" t="s">
        <v>155</v>
      </c>
      <c r="AT697" s="225" t="s">
        <v>150</v>
      </c>
      <c r="AU697" s="225" t="s">
        <v>156</v>
      </c>
      <c r="AY697" s="17" t="s">
        <v>147</v>
      </c>
      <c r="BE697" s="226">
        <f>IF(N697="základní",J697,0)</f>
        <v>0</v>
      </c>
      <c r="BF697" s="226">
        <f>IF(N697="snížená",J697,0)</f>
        <v>0</v>
      </c>
      <c r="BG697" s="226">
        <f>IF(N697="zákl. přenesená",J697,0)</f>
        <v>0</v>
      </c>
      <c r="BH697" s="226">
        <f>IF(N697="sníž. přenesená",J697,0)</f>
        <v>0</v>
      </c>
      <c r="BI697" s="226">
        <f>IF(N697="nulová",J697,0)</f>
        <v>0</v>
      </c>
      <c r="BJ697" s="17" t="s">
        <v>156</v>
      </c>
      <c r="BK697" s="226">
        <f>ROUND(I697*H697,2)</f>
        <v>0</v>
      </c>
      <c r="BL697" s="17" t="s">
        <v>155</v>
      </c>
      <c r="BM697" s="225" t="s">
        <v>743</v>
      </c>
    </row>
    <row r="698" s="13" customFormat="1">
      <c r="A698" s="13"/>
      <c r="B698" s="227"/>
      <c r="C698" s="228"/>
      <c r="D698" s="229" t="s">
        <v>157</v>
      </c>
      <c r="E698" s="230" t="s">
        <v>1</v>
      </c>
      <c r="F698" s="231" t="s">
        <v>659</v>
      </c>
      <c r="G698" s="228"/>
      <c r="H698" s="230" t="s">
        <v>1</v>
      </c>
      <c r="I698" s="232"/>
      <c r="J698" s="228"/>
      <c r="K698" s="228"/>
      <c r="L698" s="233"/>
      <c r="M698" s="234"/>
      <c r="N698" s="235"/>
      <c r="O698" s="235"/>
      <c r="P698" s="235"/>
      <c r="Q698" s="235"/>
      <c r="R698" s="235"/>
      <c r="S698" s="235"/>
      <c r="T698" s="23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7" t="s">
        <v>157</v>
      </c>
      <c r="AU698" s="237" t="s">
        <v>156</v>
      </c>
      <c r="AV698" s="13" t="s">
        <v>80</v>
      </c>
      <c r="AW698" s="13" t="s">
        <v>30</v>
      </c>
      <c r="AX698" s="13" t="s">
        <v>14</v>
      </c>
      <c r="AY698" s="237" t="s">
        <v>147</v>
      </c>
    </row>
    <row r="699" s="14" customFormat="1">
      <c r="A699" s="14"/>
      <c r="B699" s="238"/>
      <c r="C699" s="239"/>
      <c r="D699" s="229" t="s">
        <v>157</v>
      </c>
      <c r="E699" s="240" t="s">
        <v>1</v>
      </c>
      <c r="F699" s="241" t="s">
        <v>660</v>
      </c>
      <c r="G699" s="239"/>
      <c r="H699" s="242">
        <v>4.9000000000000004</v>
      </c>
      <c r="I699" s="243"/>
      <c r="J699" s="239"/>
      <c r="K699" s="239"/>
      <c r="L699" s="244"/>
      <c r="M699" s="245"/>
      <c r="N699" s="246"/>
      <c r="O699" s="246"/>
      <c r="P699" s="246"/>
      <c r="Q699" s="246"/>
      <c r="R699" s="246"/>
      <c r="S699" s="246"/>
      <c r="T699" s="24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8" t="s">
        <v>157</v>
      </c>
      <c r="AU699" s="248" t="s">
        <v>156</v>
      </c>
      <c r="AV699" s="14" t="s">
        <v>156</v>
      </c>
      <c r="AW699" s="14" t="s">
        <v>30</v>
      </c>
      <c r="AX699" s="14" t="s">
        <v>14</v>
      </c>
      <c r="AY699" s="248" t="s">
        <v>147</v>
      </c>
    </row>
    <row r="700" s="15" customFormat="1">
      <c r="A700" s="15"/>
      <c r="B700" s="249"/>
      <c r="C700" s="250"/>
      <c r="D700" s="229" t="s">
        <v>157</v>
      </c>
      <c r="E700" s="251" t="s">
        <v>1</v>
      </c>
      <c r="F700" s="252" t="s">
        <v>160</v>
      </c>
      <c r="G700" s="250"/>
      <c r="H700" s="253">
        <v>4.9000000000000004</v>
      </c>
      <c r="I700" s="254"/>
      <c r="J700" s="250"/>
      <c r="K700" s="250"/>
      <c r="L700" s="255"/>
      <c r="M700" s="256"/>
      <c r="N700" s="257"/>
      <c r="O700" s="257"/>
      <c r="P700" s="257"/>
      <c r="Q700" s="257"/>
      <c r="R700" s="257"/>
      <c r="S700" s="257"/>
      <c r="T700" s="258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59" t="s">
        <v>157</v>
      </c>
      <c r="AU700" s="259" t="s">
        <v>156</v>
      </c>
      <c r="AV700" s="15" t="s">
        <v>155</v>
      </c>
      <c r="AW700" s="15" t="s">
        <v>30</v>
      </c>
      <c r="AX700" s="15" t="s">
        <v>80</v>
      </c>
      <c r="AY700" s="259" t="s">
        <v>147</v>
      </c>
    </row>
    <row r="701" s="2" customFormat="1" ht="24.15" customHeight="1">
      <c r="A701" s="38"/>
      <c r="B701" s="39"/>
      <c r="C701" s="214" t="s">
        <v>744</v>
      </c>
      <c r="D701" s="214" t="s">
        <v>150</v>
      </c>
      <c r="E701" s="215" t="s">
        <v>745</v>
      </c>
      <c r="F701" s="216" t="s">
        <v>746</v>
      </c>
      <c r="G701" s="217" t="s">
        <v>267</v>
      </c>
      <c r="H701" s="218">
        <v>0.123</v>
      </c>
      <c r="I701" s="219"/>
      <c r="J701" s="220">
        <f>ROUND(I701*H701,2)</f>
        <v>0</v>
      </c>
      <c r="K701" s="216" t="s">
        <v>154</v>
      </c>
      <c r="L701" s="44"/>
      <c r="M701" s="221" t="s">
        <v>1</v>
      </c>
      <c r="N701" s="222" t="s">
        <v>39</v>
      </c>
      <c r="O701" s="91"/>
      <c r="P701" s="223">
        <f>O701*H701</f>
        <v>0</v>
      </c>
      <c r="Q701" s="223">
        <v>0</v>
      </c>
      <c r="R701" s="223">
        <f>Q701*H701</f>
        <v>0</v>
      </c>
      <c r="S701" s="223">
        <v>0</v>
      </c>
      <c r="T701" s="224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5" t="s">
        <v>155</v>
      </c>
      <c r="AT701" s="225" t="s">
        <v>150</v>
      </c>
      <c r="AU701" s="225" t="s">
        <v>156</v>
      </c>
      <c r="AY701" s="17" t="s">
        <v>147</v>
      </c>
      <c r="BE701" s="226">
        <f>IF(N701="základní",J701,0)</f>
        <v>0</v>
      </c>
      <c r="BF701" s="226">
        <f>IF(N701="snížená",J701,0)</f>
        <v>0</v>
      </c>
      <c r="BG701" s="226">
        <f>IF(N701="zákl. přenesená",J701,0)</f>
        <v>0</v>
      </c>
      <c r="BH701" s="226">
        <f>IF(N701="sníž. přenesená",J701,0)</f>
        <v>0</v>
      </c>
      <c r="BI701" s="226">
        <f>IF(N701="nulová",J701,0)</f>
        <v>0</v>
      </c>
      <c r="BJ701" s="17" t="s">
        <v>156</v>
      </c>
      <c r="BK701" s="226">
        <f>ROUND(I701*H701,2)</f>
        <v>0</v>
      </c>
      <c r="BL701" s="17" t="s">
        <v>155</v>
      </c>
      <c r="BM701" s="225" t="s">
        <v>747</v>
      </c>
    </row>
    <row r="702" s="12" customFormat="1" ht="22.8" customHeight="1">
      <c r="A702" s="12"/>
      <c r="B702" s="198"/>
      <c r="C702" s="199"/>
      <c r="D702" s="200" t="s">
        <v>72</v>
      </c>
      <c r="E702" s="212" t="s">
        <v>312</v>
      </c>
      <c r="F702" s="212" t="s">
        <v>313</v>
      </c>
      <c r="G702" s="199"/>
      <c r="H702" s="199"/>
      <c r="I702" s="202"/>
      <c r="J702" s="213">
        <f>BK702</f>
        <v>0</v>
      </c>
      <c r="K702" s="199"/>
      <c r="L702" s="204"/>
      <c r="M702" s="205"/>
      <c r="N702" s="206"/>
      <c r="O702" s="206"/>
      <c r="P702" s="207">
        <f>SUM(P703:P711)</f>
        <v>0</v>
      </c>
      <c r="Q702" s="206"/>
      <c r="R702" s="207">
        <f>SUM(R703:R711)</f>
        <v>0</v>
      </c>
      <c r="S702" s="206"/>
      <c r="T702" s="208">
        <f>SUM(T703:T711)</f>
        <v>0</v>
      </c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R702" s="209" t="s">
        <v>80</v>
      </c>
      <c r="AT702" s="210" t="s">
        <v>72</v>
      </c>
      <c r="AU702" s="210" t="s">
        <v>80</v>
      </c>
      <c r="AY702" s="209" t="s">
        <v>147</v>
      </c>
      <c r="BK702" s="211">
        <f>SUM(BK703:BK711)</f>
        <v>0</v>
      </c>
    </row>
    <row r="703" s="2" customFormat="1" ht="21.75" customHeight="1">
      <c r="A703" s="38"/>
      <c r="B703" s="39"/>
      <c r="C703" s="214" t="s">
        <v>485</v>
      </c>
      <c r="D703" s="214" t="s">
        <v>150</v>
      </c>
      <c r="E703" s="215" t="s">
        <v>748</v>
      </c>
      <c r="F703" s="216" t="s">
        <v>749</v>
      </c>
      <c r="G703" s="217" t="s">
        <v>217</v>
      </c>
      <c r="H703" s="218">
        <v>4</v>
      </c>
      <c r="I703" s="219"/>
      <c r="J703" s="220">
        <f>ROUND(I703*H703,2)</f>
        <v>0</v>
      </c>
      <c r="K703" s="216" t="s">
        <v>154</v>
      </c>
      <c r="L703" s="44"/>
      <c r="M703" s="221" t="s">
        <v>1</v>
      </c>
      <c r="N703" s="222" t="s">
        <v>39</v>
      </c>
      <c r="O703" s="91"/>
      <c r="P703" s="223">
        <f>O703*H703</f>
        <v>0</v>
      </c>
      <c r="Q703" s="223">
        <v>0</v>
      </c>
      <c r="R703" s="223">
        <f>Q703*H703</f>
        <v>0</v>
      </c>
      <c r="S703" s="223">
        <v>0</v>
      </c>
      <c r="T703" s="224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5" t="s">
        <v>155</v>
      </c>
      <c r="AT703" s="225" t="s">
        <v>150</v>
      </c>
      <c r="AU703" s="225" t="s">
        <v>156</v>
      </c>
      <c r="AY703" s="17" t="s">
        <v>147</v>
      </c>
      <c r="BE703" s="226">
        <f>IF(N703="základní",J703,0)</f>
        <v>0</v>
      </c>
      <c r="BF703" s="226">
        <f>IF(N703="snížená",J703,0)</f>
        <v>0</v>
      </c>
      <c r="BG703" s="226">
        <f>IF(N703="zákl. přenesená",J703,0)</f>
        <v>0</v>
      </c>
      <c r="BH703" s="226">
        <f>IF(N703="sníž. přenesená",J703,0)</f>
        <v>0</v>
      </c>
      <c r="BI703" s="226">
        <f>IF(N703="nulová",J703,0)</f>
        <v>0</v>
      </c>
      <c r="BJ703" s="17" t="s">
        <v>156</v>
      </c>
      <c r="BK703" s="226">
        <f>ROUND(I703*H703,2)</f>
        <v>0</v>
      </c>
      <c r="BL703" s="17" t="s">
        <v>155</v>
      </c>
      <c r="BM703" s="225" t="s">
        <v>750</v>
      </c>
    </row>
    <row r="704" s="2" customFormat="1" ht="16.5" customHeight="1">
      <c r="A704" s="38"/>
      <c r="B704" s="39"/>
      <c r="C704" s="214" t="s">
        <v>751</v>
      </c>
      <c r="D704" s="214" t="s">
        <v>150</v>
      </c>
      <c r="E704" s="215" t="s">
        <v>752</v>
      </c>
      <c r="F704" s="216" t="s">
        <v>753</v>
      </c>
      <c r="G704" s="217" t="s">
        <v>217</v>
      </c>
      <c r="H704" s="218">
        <v>6.7000000000000002</v>
      </c>
      <c r="I704" s="219"/>
      <c r="J704" s="220">
        <f>ROUND(I704*H704,2)</f>
        <v>0</v>
      </c>
      <c r="K704" s="216" t="s">
        <v>154</v>
      </c>
      <c r="L704" s="44"/>
      <c r="M704" s="221" t="s">
        <v>1</v>
      </c>
      <c r="N704" s="222" t="s">
        <v>39</v>
      </c>
      <c r="O704" s="91"/>
      <c r="P704" s="223">
        <f>O704*H704</f>
        <v>0</v>
      </c>
      <c r="Q704" s="223">
        <v>0</v>
      </c>
      <c r="R704" s="223">
        <f>Q704*H704</f>
        <v>0</v>
      </c>
      <c r="S704" s="223">
        <v>0</v>
      </c>
      <c r="T704" s="224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5" t="s">
        <v>155</v>
      </c>
      <c r="AT704" s="225" t="s">
        <v>150</v>
      </c>
      <c r="AU704" s="225" t="s">
        <v>156</v>
      </c>
      <c r="AY704" s="17" t="s">
        <v>147</v>
      </c>
      <c r="BE704" s="226">
        <f>IF(N704="základní",J704,0)</f>
        <v>0</v>
      </c>
      <c r="BF704" s="226">
        <f>IF(N704="snížená",J704,0)</f>
        <v>0</v>
      </c>
      <c r="BG704" s="226">
        <f>IF(N704="zákl. přenesená",J704,0)</f>
        <v>0</v>
      </c>
      <c r="BH704" s="226">
        <f>IF(N704="sníž. přenesená",J704,0)</f>
        <v>0</v>
      </c>
      <c r="BI704" s="226">
        <f>IF(N704="nulová",J704,0)</f>
        <v>0</v>
      </c>
      <c r="BJ704" s="17" t="s">
        <v>156</v>
      </c>
      <c r="BK704" s="226">
        <f>ROUND(I704*H704,2)</f>
        <v>0</v>
      </c>
      <c r="BL704" s="17" t="s">
        <v>155</v>
      </c>
      <c r="BM704" s="225" t="s">
        <v>754</v>
      </c>
    </row>
    <row r="705" s="2" customFormat="1" ht="21.75" customHeight="1">
      <c r="A705" s="38"/>
      <c r="B705" s="39"/>
      <c r="C705" s="214" t="s">
        <v>489</v>
      </c>
      <c r="D705" s="214" t="s">
        <v>150</v>
      </c>
      <c r="E705" s="215" t="s">
        <v>755</v>
      </c>
      <c r="F705" s="216" t="s">
        <v>756</v>
      </c>
      <c r="G705" s="217" t="s">
        <v>217</v>
      </c>
      <c r="H705" s="218">
        <v>6.7000000000000002</v>
      </c>
      <c r="I705" s="219"/>
      <c r="J705" s="220">
        <f>ROUND(I705*H705,2)</f>
        <v>0</v>
      </c>
      <c r="K705" s="216" t="s">
        <v>154</v>
      </c>
      <c r="L705" s="44"/>
      <c r="M705" s="221" t="s">
        <v>1</v>
      </c>
      <c r="N705" s="222" t="s">
        <v>39</v>
      </c>
      <c r="O705" s="91"/>
      <c r="P705" s="223">
        <f>O705*H705</f>
        <v>0</v>
      </c>
      <c r="Q705" s="223">
        <v>0</v>
      </c>
      <c r="R705" s="223">
        <f>Q705*H705</f>
        <v>0</v>
      </c>
      <c r="S705" s="223">
        <v>0</v>
      </c>
      <c r="T705" s="224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5" t="s">
        <v>155</v>
      </c>
      <c r="AT705" s="225" t="s">
        <v>150</v>
      </c>
      <c r="AU705" s="225" t="s">
        <v>156</v>
      </c>
      <c r="AY705" s="17" t="s">
        <v>147</v>
      </c>
      <c r="BE705" s="226">
        <f>IF(N705="základní",J705,0)</f>
        <v>0</v>
      </c>
      <c r="BF705" s="226">
        <f>IF(N705="snížená",J705,0)</f>
        <v>0</v>
      </c>
      <c r="BG705" s="226">
        <f>IF(N705="zákl. přenesená",J705,0)</f>
        <v>0</v>
      </c>
      <c r="BH705" s="226">
        <f>IF(N705="sníž. přenesená",J705,0)</f>
        <v>0</v>
      </c>
      <c r="BI705" s="226">
        <f>IF(N705="nulová",J705,0)</f>
        <v>0</v>
      </c>
      <c r="BJ705" s="17" t="s">
        <v>156</v>
      </c>
      <c r="BK705" s="226">
        <f>ROUND(I705*H705,2)</f>
        <v>0</v>
      </c>
      <c r="BL705" s="17" t="s">
        <v>155</v>
      </c>
      <c r="BM705" s="225" t="s">
        <v>757</v>
      </c>
    </row>
    <row r="706" s="2" customFormat="1" ht="21.75" customHeight="1">
      <c r="A706" s="38"/>
      <c r="B706" s="39"/>
      <c r="C706" s="214" t="s">
        <v>758</v>
      </c>
      <c r="D706" s="214" t="s">
        <v>150</v>
      </c>
      <c r="E706" s="215" t="s">
        <v>759</v>
      </c>
      <c r="F706" s="216" t="s">
        <v>760</v>
      </c>
      <c r="G706" s="217" t="s">
        <v>217</v>
      </c>
      <c r="H706" s="218">
        <v>7</v>
      </c>
      <c r="I706" s="219"/>
      <c r="J706" s="220">
        <f>ROUND(I706*H706,2)</f>
        <v>0</v>
      </c>
      <c r="K706" s="216" t="s">
        <v>154</v>
      </c>
      <c r="L706" s="44"/>
      <c r="M706" s="221" t="s">
        <v>1</v>
      </c>
      <c r="N706" s="222" t="s">
        <v>39</v>
      </c>
      <c r="O706" s="91"/>
      <c r="P706" s="223">
        <f>O706*H706</f>
        <v>0</v>
      </c>
      <c r="Q706" s="223">
        <v>0</v>
      </c>
      <c r="R706" s="223">
        <f>Q706*H706</f>
        <v>0</v>
      </c>
      <c r="S706" s="223">
        <v>0</v>
      </c>
      <c r="T706" s="224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5" t="s">
        <v>155</v>
      </c>
      <c r="AT706" s="225" t="s">
        <v>150</v>
      </c>
      <c r="AU706" s="225" t="s">
        <v>156</v>
      </c>
      <c r="AY706" s="17" t="s">
        <v>147</v>
      </c>
      <c r="BE706" s="226">
        <f>IF(N706="základní",J706,0)</f>
        <v>0</v>
      </c>
      <c r="BF706" s="226">
        <f>IF(N706="snížená",J706,0)</f>
        <v>0</v>
      </c>
      <c r="BG706" s="226">
        <f>IF(N706="zákl. přenesená",J706,0)</f>
        <v>0</v>
      </c>
      <c r="BH706" s="226">
        <f>IF(N706="sníž. přenesená",J706,0)</f>
        <v>0</v>
      </c>
      <c r="BI706" s="226">
        <f>IF(N706="nulová",J706,0)</f>
        <v>0</v>
      </c>
      <c r="BJ706" s="17" t="s">
        <v>156</v>
      </c>
      <c r="BK706" s="226">
        <f>ROUND(I706*H706,2)</f>
        <v>0</v>
      </c>
      <c r="BL706" s="17" t="s">
        <v>155</v>
      </c>
      <c r="BM706" s="225" t="s">
        <v>761</v>
      </c>
    </row>
    <row r="707" s="2" customFormat="1" ht="24.15" customHeight="1">
      <c r="A707" s="38"/>
      <c r="B707" s="39"/>
      <c r="C707" s="214" t="s">
        <v>494</v>
      </c>
      <c r="D707" s="214" t="s">
        <v>150</v>
      </c>
      <c r="E707" s="215" t="s">
        <v>762</v>
      </c>
      <c r="F707" s="216" t="s">
        <v>763</v>
      </c>
      <c r="G707" s="217" t="s">
        <v>217</v>
      </c>
      <c r="H707" s="218">
        <v>6.7000000000000002</v>
      </c>
      <c r="I707" s="219"/>
      <c r="J707" s="220">
        <f>ROUND(I707*H707,2)</f>
        <v>0</v>
      </c>
      <c r="K707" s="216" t="s">
        <v>154</v>
      </c>
      <c r="L707" s="44"/>
      <c r="M707" s="221" t="s">
        <v>1</v>
      </c>
      <c r="N707" s="222" t="s">
        <v>39</v>
      </c>
      <c r="O707" s="91"/>
      <c r="P707" s="223">
        <f>O707*H707</f>
        <v>0</v>
      </c>
      <c r="Q707" s="223">
        <v>0</v>
      </c>
      <c r="R707" s="223">
        <f>Q707*H707</f>
        <v>0</v>
      </c>
      <c r="S707" s="223">
        <v>0</v>
      </c>
      <c r="T707" s="224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5" t="s">
        <v>155</v>
      </c>
      <c r="AT707" s="225" t="s">
        <v>150</v>
      </c>
      <c r="AU707" s="225" t="s">
        <v>156</v>
      </c>
      <c r="AY707" s="17" t="s">
        <v>147</v>
      </c>
      <c r="BE707" s="226">
        <f>IF(N707="základní",J707,0)</f>
        <v>0</v>
      </c>
      <c r="BF707" s="226">
        <f>IF(N707="snížená",J707,0)</f>
        <v>0</v>
      </c>
      <c r="BG707" s="226">
        <f>IF(N707="zákl. přenesená",J707,0)</f>
        <v>0</v>
      </c>
      <c r="BH707" s="226">
        <f>IF(N707="sníž. přenesená",J707,0)</f>
        <v>0</v>
      </c>
      <c r="BI707" s="226">
        <f>IF(N707="nulová",J707,0)</f>
        <v>0</v>
      </c>
      <c r="BJ707" s="17" t="s">
        <v>156</v>
      </c>
      <c r="BK707" s="226">
        <f>ROUND(I707*H707,2)</f>
        <v>0</v>
      </c>
      <c r="BL707" s="17" t="s">
        <v>155</v>
      </c>
      <c r="BM707" s="225" t="s">
        <v>764</v>
      </c>
    </row>
    <row r="708" s="13" customFormat="1">
      <c r="A708" s="13"/>
      <c r="B708" s="227"/>
      <c r="C708" s="228"/>
      <c r="D708" s="229" t="s">
        <v>157</v>
      </c>
      <c r="E708" s="230" t="s">
        <v>1</v>
      </c>
      <c r="F708" s="231" t="s">
        <v>498</v>
      </c>
      <c r="G708" s="228"/>
      <c r="H708" s="230" t="s">
        <v>1</v>
      </c>
      <c r="I708" s="232"/>
      <c r="J708" s="228"/>
      <c r="K708" s="228"/>
      <c r="L708" s="233"/>
      <c r="M708" s="234"/>
      <c r="N708" s="235"/>
      <c r="O708" s="235"/>
      <c r="P708" s="235"/>
      <c r="Q708" s="235"/>
      <c r="R708" s="235"/>
      <c r="S708" s="235"/>
      <c r="T708" s="23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7" t="s">
        <v>157</v>
      </c>
      <c r="AU708" s="237" t="s">
        <v>156</v>
      </c>
      <c r="AV708" s="13" t="s">
        <v>80</v>
      </c>
      <c r="AW708" s="13" t="s">
        <v>30</v>
      </c>
      <c r="AX708" s="13" t="s">
        <v>14</v>
      </c>
      <c r="AY708" s="237" t="s">
        <v>147</v>
      </c>
    </row>
    <row r="709" s="14" customFormat="1">
      <c r="A709" s="14"/>
      <c r="B709" s="238"/>
      <c r="C709" s="239"/>
      <c r="D709" s="229" t="s">
        <v>157</v>
      </c>
      <c r="E709" s="240" t="s">
        <v>1</v>
      </c>
      <c r="F709" s="241" t="s">
        <v>499</v>
      </c>
      <c r="G709" s="239"/>
      <c r="H709" s="242">
        <v>6.7000000000000002</v>
      </c>
      <c r="I709" s="243"/>
      <c r="J709" s="239"/>
      <c r="K709" s="239"/>
      <c r="L709" s="244"/>
      <c r="M709" s="245"/>
      <c r="N709" s="246"/>
      <c r="O709" s="246"/>
      <c r="P709" s="246"/>
      <c r="Q709" s="246"/>
      <c r="R709" s="246"/>
      <c r="S709" s="246"/>
      <c r="T709" s="247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8" t="s">
        <v>157</v>
      </c>
      <c r="AU709" s="248" t="s">
        <v>156</v>
      </c>
      <c r="AV709" s="14" t="s">
        <v>156</v>
      </c>
      <c r="AW709" s="14" t="s">
        <v>30</v>
      </c>
      <c r="AX709" s="14" t="s">
        <v>14</v>
      </c>
      <c r="AY709" s="248" t="s">
        <v>147</v>
      </c>
    </row>
    <row r="710" s="15" customFormat="1">
      <c r="A710" s="15"/>
      <c r="B710" s="249"/>
      <c r="C710" s="250"/>
      <c r="D710" s="229" t="s">
        <v>157</v>
      </c>
      <c r="E710" s="251" t="s">
        <v>1</v>
      </c>
      <c r="F710" s="252" t="s">
        <v>160</v>
      </c>
      <c r="G710" s="250"/>
      <c r="H710" s="253">
        <v>6.7000000000000002</v>
      </c>
      <c r="I710" s="254"/>
      <c r="J710" s="250"/>
      <c r="K710" s="250"/>
      <c r="L710" s="255"/>
      <c r="M710" s="256"/>
      <c r="N710" s="257"/>
      <c r="O710" s="257"/>
      <c r="P710" s="257"/>
      <c r="Q710" s="257"/>
      <c r="R710" s="257"/>
      <c r="S710" s="257"/>
      <c r="T710" s="258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59" t="s">
        <v>157</v>
      </c>
      <c r="AU710" s="259" t="s">
        <v>156</v>
      </c>
      <c r="AV710" s="15" t="s">
        <v>155</v>
      </c>
      <c r="AW710" s="15" t="s">
        <v>30</v>
      </c>
      <c r="AX710" s="15" t="s">
        <v>80</v>
      </c>
      <c r="AY710" s="259" t="s">
        <v>147</v>
      </c>
    </row>
    <row r="711" s="2" customFormat="1" ht="24.15" customHeight="1">
      <c r="A711" s="38"/>
      <c r="B711" s="39"/>
      <c r="C711" s="214" t="s">
        <v>765</v>
      </c>
      <c r="D711" s="214" t="s">
        <v>150</v>
      </c>
      <c r="E711" s="215" t="s">
        <v>766</v>
      </c>
      <c r="F711" s="216" t="s">
        <v>767</v>
      </c>
      <c r="G711" s="217" t="s">
        <v>267</v>
      </c>
      <c r="H711" s="218">
        <v>0.055</v>
      </c>
      <c r="I711" s="219"/>
      <c r="J711" s="220">
        <f>ROUND(I711*H711,2)</f>
        <v>0</v>
      </c>
      <c r="K711" s="216" t="s">
        <v>154</v>
      </c>
      <c r="L711" s="44"/>
      <c r="M711" s="221" t="s">
        <v>1</v>
      </c>
      <c r="N711" s="222" t="s">
        <v>39</v>
      </c>
      <c r="O711" s="91"/>
      <c r="P711" s="223">
        <f>O711*H711</f>
        <v>0</v>
      </c>
      <c r="Q711" s="223">
        <v>0</v>
      </c>
      <c r="R711" s="223">
        <f>Q711*H711</f>
        <v>0</v>
      </c>
      <c r="S711" s="223">
        <v>0</v>
      </c>
      <c r="T711" s="224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5" t="s">
        <v>155</v>
      </c>
      <c r="AT711" s="225" t="s">
        <v>150</v>
      </c>
      <c r="AU711" s="225" t="s">
        <v>156</v>
      </c>
      <c r="AY711" s="17" t="s">
        <v>147</v>
      </c>
      <c r="BE711" s="226">
        <f>IF(N711="základní",J711,0)</f>
        <v>0</v>
      </c>
      <c r="BF711" s="226">
        <f>IF(N711="snížená",J711,0)</f>
        <v>0</v>
      </c>
      <c r="BG711" s="226">
        <f>IF(N711="zákl. přenesená",J711,0)</f>
        <v>0</v>
      </c>
      <c r="BH711" s="226">
        <f>IF(N711="sníž. přenesená",J711,0)</f>
        <v>0</v>
      </c>
      <c r="BI711" s="226">
        <f>IF(N711="nulová",J711,0)</f>
        <v>0</v>
      </c>
      <c r="BJ711" s="17" t="s">
        <v>156</v>
      </c>
      <c r="BK711" s="226">
        <f>ROUND(I711*H711,2)</f>
        <v>0</v>
      </c>
      <c r="BL711" s="17" t="s">
        <v>155</v>
      </c>
      <c r="BM711" s="225" t="s">
        <v>768</v>
      </c>
    </row>
    <row r="712" s="12" customFormat="1" ht="22.8" customHeight="1">
      <c r="A712" s="12"/>
      <c r="B712" s="198"/>
      <c r="C712" s="199"/>
      <c r="D712" s="200" t="s">
        <v>72</v>
      </c>
      <c r="E712" s="212" t="s">
        <v>338</v>
      </c>
      <c r="F712" s="212" t="s">
        <v>339</v>
      </c>
      <c r="G712" s="199"/>
      <c r="H712" s="199"/>
      <c r="I712" s="202"/>
      <c r="J712" s="213">
        <f>BK712</f>
        <v>0</v>
      </c>
      <c r="K712" s="199"/>
      <c r="L712" s="204"/>
      <c r="M712" s="205"/>
      <c r="N712" s="206"/>
      <c r="O712" s="206"/>
      <c r="P712" s="207">
        <f>SUM(P713:P725)</f>
        <v>0</v>
      </c>
      <c r="Q712" s="206"/>
      <c r="R712" s="207">
        <f>SUM(R713:R725)</f>
        <v>0</v>
      </c>
      <c r="S712" s="206"/>
      <c r="T712" s="208">
        <f>SUM(T713:T725)</f>
        <v>0</v>
      </c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R712" s="209" t="s">
        <v>80</v>
      </c>
      <c r="AT712" s="210" t="s">
        <v>72</v>
      </c>
      <c r="AU712" s="210" t="s">
        <v>80</v>
      </c>
      <c r="AY712" s="209" t="s">
        <v>147</v>
      </c>
      <c r="BK712" s="211">
        <f>SUM(BK713:BK725)</f>
        <v>0</v>
      </c>
    </row>
    <row r="713" s="2" customFormat="1" ht="21.75" customHeight="1">
      <c r="A713" s="38"/>
      <c r="B713" s="39"/>
      <c r="C713" s="214" t="s">
        <v>502</v>
      </c>
      <c r="D713" s="214" t="s">
        <v>150</v>
      </c>
      <c r="E713" s="215" t="s">
        <v>769</v>
      </c>
      <c r="F713" s="216" t="s">
        <v>770</v>
      </c>
      <c r="G713" s="217" t="s">
        <v>236</v>
      </c>
      <c r="H713" s="218">
        <v>2</v>
      </c>
      <c r="I713" s="219"/>
      <c r="J713" s="220">
        <f>ROUND(I713*H713,2)</f>
        <v>0</v>
      </c>
      <c r="K713" s="216" t="s">
        <v>154</v>
      </c>
      <c r="L713" s="44"/>
      <c r="M713" s="221" t="s">
        <v>1</v>
      </c>
      <c r="N713" s="222" t="s">
        <v>39</v>
      </c>
      <c r="O713" s="91"/>
      <c r="P713" s="223">
        <f>O713*H713</f>
        <v>0</v>
      </c>
      <c r="Q713" s="223">
        <v>0</v>
      </c>
      <c r="R713" s="223">
        <f>Q713*H713</f>
        <v>0</v>
      </c>
      <c r="S713" s="223">
        <v>0</v>
      </c>
      <c r="T713" s="224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5" t="s">
        <v>155</v>
      </c>
      <c r="AT713" s="225" t="s">
        <v>150</v>
      </c>
      <c r="AU713" s="225" t="s">
        <v>156</v>
      </c>
      <c r="AY713" s="17" t="s">
        <v>147</v>
      </c>
      <c r="BE713" s="226">
        <f>IF(N713="základní",J713,0)</f>
        <v>0</v>
      </c>
      <c r="BF713" s="226">
        <f>IF(N713="snížená",J713,0)</f>
        <v>0</v>
      </c>
      <c r="BG713" s="226">
        <f>IF(N713="zákl. přenesená",J713,0)</f>
        <v>0</v>
      </c>
      <c r="BH713" s="226">
        <f>IF(N713="sníž. přenesená",J713,0)</f>
        <v>0</v>
      </c>
      <c r="BI713" s="226">
        <f>IF(N713="nulová",J713,0)</f>
        <v>0</v>
      </c>
      <c r="BJ713" s="17" t="s">
        <v>156</v>
      </c>
      <c r="BK713" s="226">
        <f>ROUND(I713*H713,2)</f>
        <v>0</v>
      </c>
      <c r="BL713" s="17" t="s">
        <v>155</v>
      </c>
      <c r="BM713" s="225" t="s">
        <v>771</v>
      </c>
    </row>
    <row r="714" s="13" customFormat="1">
      <c r="A714" s="13"/>
      <c r="B714" s="227"/>
      <c r="C714" s="228"/>
      <c r="D714" s="229" t="s">
        <v>157</v>
      </c>
      <c r="E714" s="230" t="s">
        <v>1</v>
      </c>
      <c r="F714" s="231" t="s">
        <v>772</v>
      </c>
      <c r="G714" s="228"/>
      <c r="H714" s="230" t="s">
        <v>1</v>
      </c>
      <c r="I714" s="232"/>
      <c r="J714" s="228"/>
      <c r="K714" s="228"/>
      <c r="L714" s="233"/>
      <c r="M714" s="234"/>
      <c r="N714" s="235"/>
      <c r="O714" s="235"/>
      <c r="P714" s="235"/>
      <c r="Q714" s="235"/>
      <c r="R714" s="235"/>
      <c r="S714" s="235"/>
      <c r="T714" s="23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7" t="s">
        <v>157</v>
      </c>
      <c r="AU714" s="237" t="s">
        <v>156</v>
      </c>
      <c r="AV714" s="13" t="s">
        <v>80</v>
      </c>
      <c r="AW714" s="13" t="s">
        <v>30</v>
      </c>
      <c r="AX714" s="13" t="s">
        <v>14</v>
      </c>
      <c r="AY714" s="237" t="s">
        <v>147</v>
      </c>
    </row>
    <row r="715" s="14" customFormat="1">
      <c r="A715" s="14"/>
      <c r="B715" s="238"/>
      <c r="C715" s="239"/>
      <c r="D715" s="229" t="s">
        <v>157</v>
      </c>
      <c r="E715" s="240" t="s">
        <v>1</v>
      </c>
      <c r="F715" s="241" t="s">
        <v>156</v>
      </c>
      <c r="G715" s="239"/>
      <c r="H715" s="242">
        <v>2</v>
      </c>
      <c r="I715" s="243"/>
      <c r="J715" s="239"/>
      <c r="K715" s="239"/>
      <c r="L715" s="244"/>
      <c r="M715" s="245"/>
      <c r="N715" s="246"/>
      <c r="O715" s="246"/>
      <c r="P715" s="246"/>
      <c r="Q715" s="246"/>
      <c r="R715" s="246"/>
      <c r="S715" s="246"/>
      <c r="T715" s="24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8" t="s">
        <v>157</v>
      </c>
      <c r="AU715" s="248" t="s">
        <v>156</v>
      </c>
      <c r="AV715" s="14" t="s">
        <v>156</v>
      </c>
      <c r="AW715" s="14" t="s">
        <v>30</v>
      </c>
      <c r="AX715" s="14" t="s">
        <v>14</v>
      </c>
      <c r="AY715" s="248" t="s">
        <v>147</v>
      </c>
    </row>
    <row r="716" s="15" customFormat="1">
      <c r="A716" s="15"/>
      <c r="B716" s="249"/>
      <c r="C716" s="250"/>
      <c r="D716" s="229" t="s">
        <v>157</v>
      </c>
      <c r="E716" s="251" t="s">
        <v>1</v>
      </c>
      <c r="F716" s="252" t="s">
        <v>160</v>
      </c>
      <c r="G716" s="250"/>
      <c r="H716" s="253">
        <v>2</v>
      </c>
      <c r="I716" s="254"/>
      <c r="J716" s="250"/>
      <c r="K716" s="250"/>
      <c r="L716" s="255"/>
      <c r="M716" s="256"/>
      <c r="N716" s="257"/>
      <c r="O716" s="257"/>
      <c r="P716" s="257"/>
      <c r="Q716" s="257"/>
      <c r="R716" s="257"/>
      <c r="S716" s="257"/>
      <c r="T716" s="258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9" t="s">
        <v>157</v>
      </c>
      <c r="AU716" s="259" t="s">
        <v>156</v>
      </c>
      <c r="AV716" s="15" t="s">
        <v>155</v>
      </c>
      <c r="AW716" s="15" t="s">
        <v>30</v>
      </c>
      <c r="AX716" s="15" t="s">
        <v>80</v>
      </c>
      <c r="AY716" s="259" t="s">
        <v>147</v>
      </c>
    </row>
    <row r="717" s="2" customFormat="1" ht="21.75" customHeight="1">
      <c r="A717" s="38"/>
      <c r="B717" s="39"/>
      <c r="C717" s="214" t="s">
        <v>773</v>
      </c>
      <c r="D717" s="214" t="s">
        <v>150</v>
      </c>
      <c r="E717" s="215" t="s">
        <v>774</v>
      </c>
      <c r="F717" s="216" t="s">
        <v>775</v>
      </c>
      <c r="G717" s="217" t="s">
        <v>236</v>
      </c>
      <c r="H717" s="218">
        <v>1</v>
      </c>
      <c r="I717" s="219"/>
      <c r="J717" s="220">
        <f>ROUND(I717*H717,2)</f>
        <v>0</v>
      </c>
      <c r="K717" s="216" t="s">
        <v>154</v>
      </c>
      <c r="L717" s="44"/>
      <c r="M717" s="221" t="s">
        <v>1</v>
      </c>
      <c r="N717" s="222" t="s">
        <v>39</v>
      </c>
      <c r="O717" s="91"/>
      <c r="P717" s="223">
        <f>O717*H717</f>
        <v>0</v>
      </c>
      <c r="Q717" s="223">
        <v>0</v>
      </c>
      <c r="R717" s="223">
        <f>Q717*H717</f>
        <v>0</v>
      </c>
      <c r="S717" s="223">
        <v>0</v>
      </c>
      <c r="T717" s="224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5" t="s">
        <v>155</v>
      </c>
      <c r="AT717" s="225" t="s">
        <v>150</v>
      </c>
      <c r="AU717" s="225" t="s">
        <v>156</v>
      </c>
      <c r="AY717" s="17" t="s">
        <v>147</v>
      </c>
      <c r="BE717" s="226">
        <f>IF(N717="základní",J717,0)</f>
        <v>0</v>
      </c>
      <c r="BF717" s="226">
        <f>IF(N717="snížená",J717,0)</f>
        <v>0</v>
      </c>
      <c r="BG717" s="226">
        <f>IF(N717="zákl. přenesená",J717,0)</f>
        <v>0</v>
      </c>
      <c r="BH717" s="226">
        <f>IF(N717="sníž. přenesená",J717,0)</f>
        <v>0</v>
      </c>
      <c r="BI717" s="226">
        <f>IF(N717="nulová",J717,0)</f>
        <v>0</v>
      </c>
      <c r="BJ717" s="17" t="s">
        <v>156</v>
      </c>
      <c r="BK717" s="226">
        <f>ROUND(I717*H717,2)</f>
        <v>0</v>
      </c>
      <c r="BL717" s="17" t="s">
        <v>155</v>
      </c>
      <c r="BM717" s="225" t="s">
        <v>776</v>
      </c>
    </row>
    <row r="718" s="13" customFormat="1">
      <c r="A718" s="13"/>
      <c r="B718" s="227"/>
      <c r="C718" s="228"/>
      <c r="D718" s="229" t="s">
        <v>157</v>
      </c>
      <c r="E718" s="230" t="s">
        <v>1</v>
      </c>
      <c r="F718" s="231" t="s">
        <v>772</v>
      </c>
      <c r="G718" s="228"/>
      <c r="H718" s="230" t="s">
        <v>1</v>
      </c>
      <c r="I718" s="232"/>
      <c r="J718" s="228"/>
      <c r="K718" s="228"/>
      <c r="L718" s="233"/>
      <c r="M718" s="234"/>
      <c r="N718" s="235"/>
      <c r="O718" s="235"/>
      <c r="P718" s="235"/>
      <c r="Q718" s="235"/>
      <c r="R718" s="235"/>
      <c r="S718" s="235"/>
      <c r="T718" s="23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7" t="s">
        <v>157</v>
      </c>
      <c r="AU718" s="237" t="s">
        <v>156</v>
      </c>
      <c r="AV718" s="13" t="s">
        <v>80</v>
      </c>
      <c r="AW718" s="13" t="s">
        <v>30</v>
      </c>
      <c r="AX718" s="13" t="s">
        <v>14</v>
      </c>
      <c r="AY718" s="237" t="s">
        <v>147</v>
      </c>
    </row>
    <row r="719" s="14" customFormat="1">
      <c r="A719" s="14"/>
      <c r="B719" s="238"/>
      <c r="C719" s="239"/>
      <c r="D719" s="229" t="s">
        <v>157</v>
      </c>
      <c r="E719" s="240" t="s">
        <v>1</v>
      </c>
      <c r="F719" s="241" t="s">
        <v>80</v>
      </c>
      <c r="G719" s="239"/>
      <c r="H719" s="242">
        <v>1</v>
      </c>
      <c r="I719" s="243"/>
      <c r="J719" s="239"/>
      <c r="K719" s="239"/>
      <c r="L719" s="244"/>
      <c r="M719" s="245"/>
      <c r="N719" s="246"/>
      <c r="O719" s="246"/>
      <c r="P719" s="246"/>
      <c r="Q719" s="246"/>
      <c r="R719" s="246"/>
      <c r="S719" s="246"/>
      <c r="T719" s="24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8" t="s">
        <v>157</v>
      </c>
      <c r="AU719" s="248" t="s">
        <v>156</v>
      </c>
      <c r="AV719" s="14" t="s">
        <v>156</v>
      </c>
      <c r="AW719" s="14" t="s">
        <v>30</v>
      </c>
      <c r="AX719" s="14" t="s">
        <v>14</v>
      </c>
      <c r="AY719" s="248" t="s">
        <v>147</v>
      </c>
    </row>
    <row r="720" s="15" customFormat="1">
      <c r="A720" s="15"/>
      <c r="B720" s="249"/>
      <c r="C720" s="250"/>
      <c r="D720" s="229" t="s">
        <v>157</v>
      </c>
      <c r="E720" s="251" t="s">
        <v>1</v>
      </c>
      <c r="F720" s="252" t="s">
        <v>160</v>
      </c>
      <c r="G720" s="250"/>
      <c r="H720" s="253">
        <v>1</v>
      </c>
      <c r="I720" s="254"/>
      <c r="J720" s="250"/>
      <c r="K720" s="250"/>
      <c r="L720" s="255"/>
      <c r="M720" s="256"/>
      <c r="N720" s="257"/>
      <c r="O720" s="257"/>
      <c r="P720" s="257"/>
      <c r="Q720" s="257"/>
      <c r="R720" s="257"/>
      <c r="S720" s="257"/>
      <c r="T720" s="258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9" t="s">
        <v>157</v>
      </c>
      <c r="AU720" s="259" t="s">
        <v>156</v>
      </c>
      <c r="AV720" s="15" t="s">
        <v>155</v>
      </c>
      <c r="AW720" s="15" t="s">
        <v>30</v>
      </c>
      <c r="AX720" s="15" t="s">
        <v>80</v>
      </c>
      <c r="AY720" s="259" t="s">
        <v>147</v>
      </c>
    </row>
    <row r="721" s="2" customFormat="1" ht="16.5" customHeight="1">
      <c r="A721" s="38"/>
      <c r="B721" s="39"/>
      <c r="C721" s="260" t="s">
        <v>506</v>
      </c>
      <c r="D721" s="260" t="s">
        <v>413</v>
      </c>
      <c r="E721" s="261" t="s">
        <v>777</v>
      </c>
      <c r="F721" s="262" t="s">
        <v>778</v>
      </c>
      <c r="G721" s="263" t="s">
        <v>217</v>
      </c>
      <c r="H721" s="264">
        <v>6.0899999999999999</v>
      </c>
      <c r="I721" s="265"/>
      <c r="J721" s="266">
        <f>ROUND(I721*H721,2)</f>
        <v>0</v>
      </c>
      <c r="K721" s="262" t="s">
        <v>416</v>
      </c>
      <c r="L721" s="267"/>
      <c r="M721" s="268" t="s">
        <v>1</v>
      </c>
      <c r="N721" s="269" t="s">
        <v>39</v>
      </c>
      <c r="O721" s="91"/>
      <c r="P721" s="223">
        <f>O721*H721</f>
        <v>0</v>
      </c>
      <c r="Q721" s="223">
        <v>0</v>
      </c>
      <c r="R721" s="223">
        <f>Q721*H721</f>
        <v>0</v>
      </c>
      <c r="S721" s="223">
        <v>0</v>
      </c>
      <c r="T721" s="224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5" t="s">
        <v>173</v>
      </c>
      <c r="AT721" s="225" t="s">
        <v>413</v>
      </c>
      <c r="AU721" s="225" t="s">
        <v>156</v>
      </c>
      <c r="AY721" s="17" t="s">
        <v>147</v>
      </c>
      <c r="BE721" s="226">
        <f>IF(N721="základní",J721,0)</f>
        <v>0</v>
      </c>
      <c r="BF721" s="226">
        <f>IF(N721="snížená",J721,0)</f>
        <v>0</v>
      </c>
      <c r="BG721" s="226">
        <f>IF(N721="zákl. přenesená",J721,0)</f>
        <v>0</v>
      </c>
      <c r="BH721" s="226">
        <f>IF(N721="sníž. přenesená",J721,0)</f>
        <v>0</v>
      </c>
      <c r="BI721" s="226">
        <f>IF(N721="nulová",J721,0)</f>
        <v>0</v>
      </c>
      <c r="BJ721" s="17" t="s">
        <v>156</v>
      </c>
      <c r="BK721" s="226">
        <f>ROUND(I721*H721,2)</f>
        <v>0</v>
      </c>
      <c r="BL721" s="17" t="s">
        <v>155</v>
      </c>
      <c r="BM721" s="225" t="s">
        <v>779</v>
      </c>
    </row>
    <row r="722" s="13" customFormat="1">
      <c r="A722" s="13"/>
      <c r="B722" s="227"/>
      <c r="C722" s="228"/>
      <c r="D722" s="229" t="s">
        <v>157</v>
      </c>
      <c r="E722" s="230" t="s">
        <v>1</v>
      </c>
      <c r="F722" s="231" t="s">
        <v>772</v>
      </c>
      <c r="G722" s="228"/>
      <c r="H722" s="230" t="s">
        <v>1</v>
      </c>
      <c r="I722" s="232"/>
      <c r="J722" s="228"/>
      <c r="K722" s="228"/>
      <c r="L722" s="233"/>
      <c r="M722" s="234"/>
      <c r="N722" s="235"/>
      <c r="O722" s="235"/>
      <c r="P722" s="235"/>
      <c r="Q722" s="235"/>
      <c r="R722" s="235"/>
      <c r="S722" s="235"/>
      <c r="T722" s="23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7" t="s">
        <v>157</v>
      </c>
      <c r="AU722" s="237" t="s">
        <v>156</v>
      </c>
      <c r="AV722" s="13" t="s">
        <v>80</v>
      </c>
      <c r="AW722" s="13" t="s">
        <v>30</v>
      </c>
      <c r="AX722" s="13" t="s">
        <v>14</v>
      </c>
      <c r="AY722" s="237" t="s">
        <v>147</v>
      </c>
    </row>
    <row r="723" s="14" customFormat="1">
      <c r="A723" s="14"/>
      <c r="B723" s="238"/>
      <c r="C723" s="239"/>
      <c r="D723" s="229" t="s">
        <v>157</v>
      </c>
      <c r="E723" s="240" t="s">
        <v>1</v>
      </c>
      <c r="F723" s="241" t="s">
        <v>780</v>
      </c>
      <c r="G723" s="239"/>
      <c r="H723" s="242">
        <v>6.0899999999999999</v>
      </c>
      <c r="I723" s="243"/>
      <c r="J723" s="239"/>
      <c r="K723" s="239"/>
      <c r="L723" s="244"/>
      <c r="M723" s="245"/>
      <c r="N723" s="246"/>
      <c r="O723" s="246"/>
      <c r="P723" s="246"/>
      <c r="Q723" s="246"/>
      <c r="R723" s="246"/>
      <c r="S723" s="246"/>
      <c r="T723" s="24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8" t="s">
        <v>157</v>
      </c>
      <c r="AU723" s="248" t="s">
        <v>156</v>
      </c>
      <c r="AV723" s="14" t="s">
        <v>156</v>
      </c>
      <c r="AW723" s="14" t="s">
        <v>30</v>
      </c>
      <c r="AX723" s="14" t="s">
        <v>14</v>
      </c>
      <c r="AY723" s="248" t="s">
        <v>147</v>
      </c>
    </row>
    <row r="724" s="15" customFormat="1">
      <c r="A724" s="15"/>
      <c r="B724" s="249"/>
      <c r="C724" s="250"/>
      <c r="D724" s="229" t="s">
        <v>157</v>
      </c>
      <c r="E724" s="251" t="s">
        <v>1</v>
      </c>
      <c r="F724" s="252" t="s">
        <v>160</v>
      </c>
      <c r="G724" s="250"/>
      <c r="H724" s="253">
        <v>6.0899999999999999</v>
      </c>
      <c r="I724" s="254"/>
      <c r="J724" s="250"/>
      <c r="K724" s="250"/>
      <c r="L724" s="255"/>
      <c r="M724" s="256"/>
      <c r="N724" s="257"/>
      <c r="O724" s="257"/>
      <c r="P724" s="257"/>
      <c r="Q724" s="257"/>
      <c r="R724" s="257"/>
      <c r="S724" s="257"/>
      <c r="T724" s="258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59" t="s">
        <v>157</v>
      </c>
      <c r="AU724" s="259" t="s">
        <v>156</v>
      </c>
      <c r="AV724" s="15" t="s">
        <v>155</v>
      </c>
      <c r="AW724" s="15" t="s">
        <v>30</v>
      </c>
      <c r="AX724" s="15" t="s">
        <v>80</v>
      </c>
      <c r="AY724" s="259" t="s">
        <v>147</v>
      </c>
    </row>
    <row r="725" s="2" customFormat="1" ht="24.15" customHeight="1">
      <c r="A725" s="38"/>
      <c r="B725" s="39"/>
      <c r="C725" s="214" t="s">
        <v>781</v>
      </c>
      <c r="D725" s="214" t="s">
        <v>150</v>
      </c>
      <c r="E725" s="215" t="s">
        <v>782</v>
      </c>
      <c r="F725" s="216" t="s">
        <v>783</v>
      </c>
      <c r="G725" s="217" t="s">
        <v>267</v>
      </c>
      <c r="H725" s="218">
        <v>0.017999999999999999</v>
      </c>
      <c r="I725" s="219"/>
      <c r="J725" s="220">
        <f>ROUND(I725*H725,2)</f>
        <v>0</v>
      </c>
      <c r="K725" s="216" t="s">
        <v>154</v>
      </c>
      <c r="L725" s="44"/>
      <c r="M725" s="221" t="s">
        <v>1</v>
      </c>
      <c r="N725" s="222" t="s">
        <v>39</v>
      </c>
      <c r="O725" s="91"/>
      <c r="P725" s="223">
        <f>O725*H725</f>
        <v>0</v>
      </c>
      <c r="Q725" s="223">
        <v>0</v>
      </c>
      <c r="R725" s="223">
        <f>Q725*H725</f>
        <v>0</v>
      </c>
      <c r="S725" s="223">
        <v>0</v>
      </c>
      <c r="T725" s="224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5" t="s">
        <v>155</v>
      </c>
      <c r="AT725" s="225" t="s">
        <v>150</v>
      </c>
      <c r="AU725" s="225" t="s">
        <v>156</v>
      </c>
      <c r="AY725" s="17" t="s">
        <v>147</v>
      </c>
      <c r="BE725" s="226">
        <f>IF(N725="základní",J725,0)</f>
        <v>0</v>
      </c>
      <c r="BF725" s="226">
        <f>IF(N725="snížená",J725,0)</f>
        <v>0</v>
      </c>
      <c r="BG725" s="226">
        <f>IF(N725="zákl. přenesená",J725,0)</f>
        <v>0</v>
      </c>
      <c r="BH725" s="226">
        <f>IF(N725="sníž. přenesená",J725,0)</f>
        <v>0</v>
      </c>
      <c r="BI725" s="226">
        <f>IF(N725="nulová",J725,0)</f>
        <v>0</v>
      </c>
      <c r="BJ725" s="17" t="s">
        <v>156</v>
      </c>
      <c r="BK725" s="226">
        <f>ROUND(I725*H725,2)</f>
        <v>0</v>
      </c>
      <c r="BL725" s="17" t="s">
        <v>155</v>
      </c>
      <c r="BM725" s="225" t="s">
        <v>784</v>
      </c>
    </row>
    <row r="726" s="12" customFormat="1" ht="22.8" customHeight="1">
      <c r="A726" s="12"/>
      <c r="B726" s="198"/>
      <c r="C726" s="199"/>
      <c r="D726" s="200" t="s">
        <v>72</v>
      </c>
      <c r="E726" s="212" t="s">
        <v>785</v>
      </c>
      <c r="F726" s="212" t="s">
        <v>786</v>
      </c>
      <c r="G726" s="199"/>
      <c r="H726" s="199"/>
      <c r="I726" s="202"/>
      <c r="J726" s="213">
        <f>BK726</f>
        <v>0</v>
      </c>
      <c r="K726" s="199"/>
      <c r="L726" s="204"/>
      <c r="M726" s="205"/>
      <c r="N726" s="206"/>
      <c r="O726" s="206"/>
      <c r="P726" s="207">
        <f>SUM(P727:P730)</f>
        <v>0</v>
      </c>
      <c r="Q726" s="206"/>
      <c r="R726" s="207">
        <f>SUM(R727:R730)</f>
        <v>0</v>
      </c>
      <c r="S726" s="206"/>
      <c r="T726" s="208">
        <f>SUM(T727:T730)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09" t="s">
        <v>80</v>
      </c>
      <c r="AT726" s="210" t="s">
        <v>72</v>
      </c>
      <c r="AU726" s="210" t="s">
        <v>80</v>
      </c>
      <c r="AY726" s="209" t="s">
        <v>147</v>
      </c>
      <c r="BK726" s="211">
        <f>SUM(BK727:BK730)</f>
        <v>0</v>
      </c>
    </row>
    <row r="727" s="2" customFormat="1" ht="16.5" customHeight="1">
      <c r="A727" s="38"/>
      <c r="B727" s="39"/>
      <c r="C727" s="214" t="s">
        <v>509</v>
      </c>
      <c r="D727" s="214" t="s">
        <v>150</v>
      </c>
      <c r="E727" s="215" t="s">
        <v>787</v>
      </c>
      <c r="F727" s="216" t="s">
        <v>788</v>
      </c>
      <c r="G727" s="217" t="s">
        <v>236</v>
      </c>
      <c r="H727" s="218">
        <v>1</v>
      </c>
      <c r="I727" s="219"/>
      <c r="J727" s="220">
        <f>ROUND(I727*H727,2)</f>
        <v>0</v>
      </c>
      <c r="K727" s="216" t="s">
        <v>154</v>
      </c>
      <c r="L727" s="44"/>
      <c r="M727" s="221" t="s">
        <v>1</v>
      </c>
      <c r="N727" s="222" t="s">
        <v>39</v>
      </c>
      <c r="O727" s="91"/>
      <c r="P727" s="223">
        <f>O727*H727</f>
        <v>0</v>
      </c>
      <c r="Q727" s="223">
        <v>0</v>
      </c>
      <c r="R727" s="223">
        <f>Q727*H727</f>
        <v>0</v>
      </c>
      <c r="S727" s="223">
        <v>0</v>
      </c>
      <c r="T727" s="224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5" t="s">
        <v>155</v>
      </c>
      <c r="AT727" s="225" t="s">
        <v>150</v>
      </c>
      <c r="AU727" s="225" t="s">
        <v>156</v>
      </c>
      <c r="AY727" s="17" t="s">
        <v>147</v>
      </c>
      <c r="BE727" s="226">
        <f>IF(N727="základní",J727,0)</f>
        <v>0</v>
      </c>
      <c r="BF727" s="226">
        <f>IF(N727="snížená",J727,0)</f>
        <v>0</v>
      </c>
      <c r="BG727" s="226">
        <f>IF(N727="zákl. přenesená",J727,0)</f>
        <v>0</v>
      </c>
      <c r="BH727" s="226">
        <f>IF(N727="sníž. přenesená",J727,0)</f>
        <v>0</v>
      </c>
      <c r="BI727" s="226">
        <f>IF(N727="nulová",J727,0)</f>
        <v>0</v>
      </c>
      <c r="BJ727" s="17" t="s">
        <v>156</v>
      </c>
      <c r="BK727" s="226">
        <f>ROUND(I727*H727,2)</f>
        <v>0</v>
      </c>
      <c r="BL727" s="17" t="s">
        <v>155</v>
      </c>
      <c r="BM727" s="225" t="s">
        <v>789</v>
      </c>
    </row>
    <row r="728" s="2" customFormat="1" ht="16.5" customHeight="1">
      <c r="A728" s="38"/>
      <c r="B728" s="39"/>
      <c r="C728" s="214" t="s">
        <v>790</v>
      </c>
      <c r="D728" s="214" t="s">
        <v>150</v>
      </c>
      <c r="E728" s="215" t="s">
        <v>791</v>
      </c>
      <c r="F728" s="216" t="s">
        <v>792</v>
      </c>
      <c r="G728" s="217" t="s">
        <v>236</v>
      </c>
      <c r="H728" s="218">
        <v>1</v>
      </c>
      <c r="I728" s="219"/>
      <c r="J728" s="220">
        <f>ROUND(I728*H728,2)</f>
        <v>0</v>
      </c>
      <c r="K728" s="216" t="s">
        <v>154</v>
      </c>
      <c r="L728" s="44"/>
      <c r="M728" s="221" t="s">
        <v>1</v>
      </c>
      <c r="N728" s="222" t="s">
        <v>39</v>
      </c>
      <c r="O728" s="91"/>
      <c r="P728" s="223">
        <f>O728*H728</f>
        <v>0</v>
      </c>
      <c r="Q728" s="223">
        <v>0</v>
      </c>
      <c r="R728" s="223">
        <f>Q728*H728</f>
        <v>0</v>
      </c>
      <c r="S728" s="223">
        <v>0</v>
      </c>
      <c r="T728" s="224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5" t="s">
        <v>155</v>
      </c>
      <c r="AT728" s="225" t="s">
        <v>150</v>
      </c>
      <c r="AU728" s="225" t="s">
        <v>156</v>
      </c>
      <c r="AY728" s="17" t="s">
        <v>147</v>
      </c>
      <c r="BE728" s="226">
        <f>IF(N728="základní",J728,0)</f>
        <v>0</v>
      </c>
      <c r="BF728" s="226">
        <f>IF(N728="snížená",J728,0)</f>
        <v>0</v>
      </c>
      <c r="BG728" s="226">
        <f>IF(N728="zákl. přenesená",J728,0)</f>
        <v>0</v>
      </c>
      <c r="BH728" s="226">
        <f>IF(N728="sníž. přenesená",J728,0)</f>
        <v>0</v>
      </c>
      <c r="BI728" s="226">
        <f>IF(N728="nulová",J728,0)</f>
        <v>0</v>
      </c>
      <c r="BJ728" s="17" t="s">
        <v>156</v>
      </c>
      <c r="BK728" s="226">
        <f>ROUND(I728*H728,2)</f>
        <v>0</v>
      </c>
      <c r="BL728" s="17" t="s">
        <v>155</v>
      </c>
      <c r="BM728" s="225" t="s">
        <v>793</v>
      </c>
    </row>
    <row r="729" s="2" customFormat="1" ht="16.5" customHeight="1">
      <c r="A729" s="38"/>
      <c r="B729" s="39"/>
      <c r="C729" s="214" t="s">
        <v>513</v>
      </c>
      <c r="D729" s="214" t="s">
        <v>150</v>
      </c>
      <c r="E729" s="215" t="s">
        <v>794</v>
      </c>
      <c r="F729" s="216" t="s">
        <v>795</v>
      </c>
      <c r="G729" s="217" t="s">
        <v>236</v>
      </c>
      <c r="H729" s="218">
        <v>1</v>
      </c>
      <c r="I729" s="219"/>
      <c r="J729" s="220">
        <f>ROUND(I729*H729,2)</f>
        <v>0</v>
      </c>
      <c r="K729" s="216" t="s">
        <v>154</v>
      </c>
      <c r="L729" s="44"/>
      <c r="M729" s="221" t="s">
        <v>1</v>
      </c>
      <c r="N729" s="222" t="s">
        <v>39</v>
      </c>
      <c r="O729" s="91"/>
      <c r="P729" s="223">
        <f>O729*H729</f>
        <v>0</v>
      </c>
      <c r="Q729" s="223">
        <v>0</v>
      </c>
      <c r="R729" s="223">
        <f>Q729*H729</f>
        <v>0</v>
      </c>
      <c r="S729" s="223">
        <v>0</v>
      </c>
      <c r="T729" s="224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5" t="s">
        <v>155</v>
      </c>
      <c r="AT729" s="225" t="s">
        <v>150</v>
      </c>
      <c r="AU729" s="225" t="s">
        <v>156</v>
      </c>
      <c r="AY729" s="17" t="s">
        <v>147</v>
      </c>
      <c r="BE729" s="226">
        <f>IF(N729="základní",J729,0)</f>
        <v>0</v>
      </c>
      <c r="BF729" s="226">
        <f>IF(N729="snížená",J729,0)</f>
        <v>0</v>
      </c>
      <c r="BG729" s="226">
        <f>IF(N729="zákl. přenesená",J729,0)</f>
        <v>0</v>
      </c>
      <c r="BH729" s="226">
        <f>IF(N729="sníž. přenesená",J729,0)</f>
        <v>0</v>
      </c>
      <c r="BI729" s="226">
        <f>IF(N729="nulová",J729,0)</f>
        <v>0</v>
      </c>
      <c r="BJ729" s="17" t="s">
        <v>156</v>
      </c>
      <c r="BK729" s="226">
        <f>ROUND(I729*H729,2)</f>
        <v>0</v>
      </c>
      <c r="BL729" s="17" t="s">
        <v>155</v>
      </c>
      <c r="BM729" s="225" t="s">
        <v>796</v>
      </c>
    </row>
    <row r="730" s="2" customFormat="1" ht="24.15" customHeight="1">
      <c r="A730" s="38"/>
      <c r="B730" s="39"/>
      <c r="C730" s="214" t="s">
        <v>797</v>
      </c>
      <c r="D730" s="214" t="s">
        <v>150</v>
      </c>
      <c r="E730" s="215" t="s">
        <v>798</v>
      </c>
      <c r="F730" s="216" t="s">
        <v>799</v>
      </c>
      <c r="G730" s="217" t="s">
        <v>267</v>
      </c>
      <c r="H730" s="218">
        <v>0.78000000000000003</v>
      </c>
      <c r="I730" s="219"/>
      <c r="J730" s="220">
        <f>ROUND(I730*H730,2)</f>
        <v>0</v>
      </c>
      <c r="K730" s="216" t="s">
        <v>154</v>
      </c>
      <c r="L730" s="44"/>
      <c r="M730" s="221" t="s">
        <v>1</v>
      </c>
      <c r="N730" s="222" t="s">
        <v>39</v>
      </c>
      <c r="O730" s="91"/>
      <c r="P730" s="223">
        <f>O730*H730</f>
        <v>0</v>
      </c>
      <c r="Q730" s="223">
        <v>0</v>
      </c>
      <c r="R730" s="223">
        <f>Q730*H730</f>
        <v>0</v>
      </c>
      <c r="S730" s="223">
        <v>0</v>
      </c>
      <c r="T730" s="224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5" t="s">
        <v>155</v>
      </c>
      <c r="AT730" s="225" t="s">
        <v>150</v>
      </c>
      <c r="AU730" s="225" t="s">
        <v>156</v>
      </c>
      <c r="AY730" s="17" t="s">
        <v>147</v>
      </c>
      <c r="BE730" s="226">
        <f>IF(N730="základní",J730,0)</f>
        <v>0</v>
      </c>
      <c r="BF730" s="226">
        <f>IF(N730="snížená",J730,0)</f>
        <v>0</v>
      </c>
      <c r="BG730" s="226">
        <f>IF(N730="zákl. přenesená",J730,0)</f>
        <v>0</v>
      </c>
      <c r="BH730" s="226">
        <f>IF(N730="sníž. přenesená",J730,0)</f>
        <v>0</v>
      </c>
      <c r="BI730" s="226">
        <f>IF(N730="nulová",J730,0)</f>
        <v>0</v>
      </c>
      <c r="BJ730" s="17" t="s">
        <v>156</v>
      </c>
      <c r="BK730" s="226">
        <f>ROUND(I730*H730,2)</f>
        <v>0</v>
      </c>
      <c r="BL730" s="17" t="s">
        <v>155</v>
      </c>
      <c r="BM730" s="225" t="s">
        <v>800</v>
      </c>
    </row>
    <row r="731" s="12" customFormat="1" ht="22.8" customHeight="1">
      <c r="A731" s="12"/>
      <c r="B731" s="198"/>
      <c r="C731" s="199"/>
      <c r="D731" s="200" t="s">
        <v>72</v>
      </c>
      <c r="E731" s="212" t="s">
        <v>801</v>
      </c>
      <c r="F731" s="212" t="s">
        <v>802</v>
      </c>
      <c r="G731" s="199"/>
      <c r="H731" s="199"/>
      <c r="I731" s="202"/>
      <c r="J731" s="213">
        <f>BK731</f>
        <v>0</v>
      </c>
      <c r="K731" s="199"/>
      <c r="L731" s="204"/>
      <c r="M731" s="205"/>
      <c r="N731" s="206"/>
      <c r="O731" s="206"/>
      <c r="P731" s="207">
        <f>SUM(P732:P747)</f>
        <v>0</v>
      </c>
      <c r="Q731" s="206"/>
      <c r="R731" s="207">
        <f>SUM(R732:R747)</f>
        <v>0</v>
      </c>
      <c r="S731" s="206"/>
      <c r="T731" s="208">
        <f>SUM(T732:T747)</f>
        <v>0</v>
      </c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R731" s="209" t="s">
        <v>80</v>
      </c>
      <c r="AT731" s="210" t="s">
        <v>72</v>
      </c>
      <c r="AU731" s="210" t="s">
        <v>80</v>
      </c>
      <c r="AY731" s="209" t="s">
        <v>147</v>
      </c>
      <c r="BK731" s="211">
        <f>SUM(BK732:BK747)</f>
        <v>0</v>
      </c>
    </row>
    <row r="732" s="2" customFormat="1" ht="16.5" customHeight="1">
      <c r="A732" s="38"/>
      <c r="B732" s="39"/>
      <c r="C732" s="214" t="s">
        <v>518</v>
      </c>
      <c r="D732" s="214" t="s">
        <v>150</v>
      </c>
      <c r="E732" s="215" t="s">
        <v>803</v>
      </c>
      <c r="F732" s="216" t="s">
        <v>804</v>
      </c>
      <c r="G732" s="217" t="s">
        <v>168</v>
      </c>
      <c r="H732" s="218">
        <v>3.9780000000000002</v>
      </c>
      <c r="I732" s="219"/>
      <c r="J732" s="220">
        <f>ROUND(I732*H732,2)</f>
        <v>0</v>
      </c>
      <c r="K732" s="216" t="s">
        <v>154</v>
      </c>
      <c r="L732" s="44"/>
      <c r="M732" s="221" t="s">
        <v>1</v>
      </c>
      <c r="N732" s="222" t="s">
        <v>39</v>
      </c>
      <c r="O732" s="91"/>
      <c r="P732" s="223">
        <f>O732*H732</f>
        <v>0</v>
      </c>
      <c r="Q732" s="223">
        <v>0</v>
      </c>
      <c r="R732" s="223">
        <f>Q732*H732</f>
        <v>0</v>
      </c>
      <c r="S732" s="223">
        <v>0</v>
      </c>
      <c r="T732" s="224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5" t="s">
        <v>155</v>
      </c>
      <c r="AT732" s="225" t="s">
        <v>150</v>
      </c>
      <c r="AU732" s="225" t="s">
        <v>156</v>
      </c>
      <c r="AY732" s="17" t="s">
        <v>147</v>
      </c>
      <c r="BE732" s="226">
        <f>IF(N732="základní",J732,0)</f>
        <v>0</v>
      </c>
      <c r="BF732" s="226">
        <f>IF(N732="snížená",J732,0)</f>
        <v>0</v>
      </c>
      <c r="BG732" s="226">
        <f>IF(N732="zákl. přenesená",J732,0)</f>
        <v>0</v>
      </c>
      <c r="BH732" s="226">
        <f>IF(N732="sníž. přenesená",J732,0)</f>
        <v>0</v>
      </c>
      <c r="BI732" s="226">
        <f>IF(N732="nulová",J732,0)</f>
        <v>0</v>
      </c>
      <c r="BJ732" s="17" t="s">
        <v>156</v>
      </c>
      <c r="BK732" s="226">
        <f>ROUND(I732*H732,2)</f>
        <v>0</v>
      </c>
      <c r="BL732" s="17" t="s">
        <v>155</v>
      </c>
      <c r="BM732" s="225" t="s">
        <v>805</v>
      </c>
    </row>
    <row r="733" s="13" customFormat="1">
      <c r="A733" s="13"/>
      <c r="B733" s="227"/>
      <c r="C733" s="228"/>
      <c r="D733" s="229" t="s">
        <v>157</v>
      </c>
      <c r="E733" s="230" t="s">
        <v>1</v>
      </c>
      <c r="F733" s="231" t="s">
        <v>379</v>
      </c>
      <c r="G733" s="228"/>
      <c r="H733" s="230" t="s">
        <v>1</v>
      </c>
      <c r="I733" s="232"/>
      <c r="J733" s="228"/>
      <c r="K733" s="228"/>
      <c r="L733" s="233"/>
      <c r="M733" s="234"/>
      <c r="N733" s="235"/>
      <c r="O733" s="235"/>
      <c r="P733" s="235"/>
      <c r="Q733" s="235"/>
      <c r="R733" s="235"/>
      <c r="S733" s="235"/>
      <c r="T733" s="236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7" t="s">
        <v>157</v>
      </c>
      <c r="AU733" s="237" t="s">
        <v>156</v>
      </c>
      <c r="AV733" s="13" t="s">
        <v>80</v>
      </c>
      <c r="AW733" s="13" t="s">
        <v>30</v>
      </c>
      <c r="AX733" s="13" t="s">
        <v>14</v>
      </c>
      <c r="AY733" s="237" t="s">
        <v>147</v>
      </c>
    </row>
    <row r="734" s="14" customFormat="1">
      <c r="A734" s="14"/>
      <c r="B734" s="238"/>
      <c r="C734" s="239"/>
      <c r="D734" s="229" t="s">
        <v>157</v>
      </c>
      <c r="E734" s="240" t="s">
        <v>1</v>
      </c>
      <c r="F734" s="241" t="s">
        <v>552</v>
      </c>
      <c r="G734" s="239"/>
      <c r="H734" s="242">
        <v>3.9780000000000002</v>
      </c>
      <c r="I734" s="243"/>
      <c r="J734" s="239"/>
      <c r="K734" s="239"/>
      <c r="L734" s="244"/>
      <c r="M734" s="245"/>
      <c r="N734" s="246"/>
      <c r="O734" s="246"/>
      <c r="P734" s="246"/>
      <c r="Q734" s="246"/>
      <c r="R734" s="246"/>
      <c r="S734" s="246"/>
      <c r="T734" s="247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8" t="s">
        <v>157</v>
      </c>
      <c r="AU734" s="248" t="s">
        <v>156</v>
      </c>
      <c r="AV734" s="14" t="s">
        <v>156</v>
      </c>
      <c r="AW734" s="14" t="s">
        <v>30</v>
      </c>
      <c r="AX734" s="14" t="s">
        <v>14</v>
      </c>
      <c r="AY734" s="248" t="s">
        <v>147</v>
      </c>
    </row>
    <row r="735" s="15" customFormat="1">
      <c r="A735" s="15"/>
      <c r="B735" s="249"/>
      <c r="C735" s="250"/>
      <c r="D735" s="229" t="s">
        <v>157</v>
      </c>
      <c r="E735" s="251" t="s">
        <v>1</v>
      </c>
      <c r="F735" s="252" t="s">
        <v>160</v>
      </c>
      <c r="G735" s="250"/>
      <c r="H735" s="253">
        <v>3.9780000000000002</v>
      </c>
      <c r="I735" s="254"/>
      <c r="J735" s="250"/>
      <c r="K735" s="250"/>
      <c r="L735" s="255"/>
      <c r="M735" s="256"/>
      <c r="N735" s="257"/>
      <c r="O735" s="257"/>
      <c r="P735" s="257"/>
      <c r="Q735" s="257"/>
      <c r="R735" s="257"/>
      <c r="S735" s="257"/>
      <c r="T735" s="258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59" t="s">
        <v>157</v>
      </c>
      <c r="AU735" s="259" t="s">
        <v>156</v>
      </c>
      <c r="AV735" s="15" t="s">
        <v>155</v>
      </c>
      <c r="AW735" s="15" t="s">
        <v>30</v>
      </c>
      <c r="AX735" s="15" t="s">
        <v>80</v>
      </c>
      <c r="AY735" s="259" t="s">
        <v>147</v>
      </c>
    </row>
    <row r="736" s="2" customFormat="1" ht="16.5" customHeight="1">
      <c r="A736" s="38"/>
      <c r="B736" s="39"/>
      <c r="C736" s="214" t="s">
        <v>806</v>
      </c>
      <c r="D736" s="214" t="s">
        <v>150</v>
      </c>
      <c r="E736" s="215" t="s">
        <v>807</v>
      </c>
      <c r="F736" s="216" t="s">
        <v>808</v>
      </c>
      <c r="G736" s="217" t="s">
        <v>168</v>
      </c>
      <c r="H736" s="218">
        <v>3.9780000000000002</v>
      </c>
      <c r="I736" s="219"/>
      <c r="J736" s="220">
        <f>ROUND(I736*H736,2)</f>
        <v>0</v>
      </c>
      <c r="K736" s="216" t="s">
        <v>154</v>
      </c>
      <c r="L736" s="44"/>
      <c r="M736" s="221" t="s">
        <v>1</v>
      </c>
      <c r="N736" s="222" t="s">
        <v>39</v>
      </c>
      <c r="O736" s="91"/>
      <c r="P736" s="223">
        <f>O736*H736</f>
        <v>0</v>
      </c>
      <c r="Q736" s="223">
        <v>0</v>
      </c>
      <c r="R736" s="223">
        <f>Q736*H736</f>
        <v>0</v>
      </c>
      <c r="S736" s="223">
        <v>0</v>
      </c>
      <c r="T736" s="224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5" t="s">
        <v>155</v>
      </c>
      <c r="AT736" s="225" t="s">
        <v>150</v>
      </c>
      <c r="AU736" s="225" t="s">
        <v>156</v>
      </c>
      <c r="AY736" s="17" t="s">
        <v>147</v>
      </c>
      <c r="BE736" s="226">
        <f>IF(N736="základní",J736,0)</f>
        <v>0</v>
      </c>
      <c r="BF736" s="226">
        <f>IF(N736="snížená",J736,0)</f>
        <v>0</v>
      </c>
      <c r="BG736" s="226">
        <f>IF(N736="zákl. přenesená",J736,0)</f>
        <v>0</v>
      </c>
      <c r="BH736" s="226">
        <f>IF(N736="sníž. přenesená",J736,0)</f>
        <v>0</v>
      </c>
      <c r="BI736" s="226">
        <f>IF(N736="nulová",J736,0)</f>
        <v>0</v>
      </c>
      <c r="BJ736" s="17" t="s">
        <v>156</v>
      </c>
      <c r="BK736" s="226">
        <f>ROUND(I736*H736,2)</f>
        <v>0</v>
      </c>
      <c r="BL736" s="17" t="s">
        <v>155</v>
      </c>
      <c r="BM736" s="225" t="s">
        <v>809</v>
      </c>
    </row>
    <row r="737" s="13" customFormat="1">
      <c r="A737" s="13"/>
      <c r="B737" s="227"/>
      <c r="C737" s="228"/>
      <c r="D737" s="229" t="s">
        <v>157</v>
      </c>
      <c r="E737" s="230" t="s">
        <v>1</v>
      </c>
      <c r="F737" s="231" t="s">
        <v>379</v>
      </c>
      <c r="G737" s="228"/>
      <c r="H737" s="230" t="s">
        <v>1</v>
      </c>
      <c r="I737" s="232"/>
      <c r="J737" s="228"/>
      <c r="K737" s="228"/>
      <c r="L737" s="233"/>
      <c r="M737" s="234"/>
      <c r="N737" s="235"/>
      <c r="O737" s="235"/>
      <c r="P737" s="235"/>
      <c r="Q737" s="235"/>
      <c r="R737" s="235"/>
      <c r="S737" s="235"/>
      <c r="T737" s="23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7" t="s">
        <v>157</v>
      </c>
      <c r="AU737" s="237" t="s">
        <v>156</v>
      </c>
      <c r="AV737" s="13" t="s">
        <v>80</v>
      </c>
      <c r="AW737" s="13" t="s">
        <v>30</v>
      </c>
      <c r="AX737" s="13" t="s">
        <v>14</v>
      </c>
      <c r="AY737" s="237" t="s">
        <v>147</v>
      </c>
    </row>
    <row r="738" s="14" customFormat="1">
      <c r="A738" s="14"/>
      <c r="B738" s="238"/>
      <c r="C738" s="239"/>
      <c r="D738" s="229" t="s">
        <v>157</v>
      </c>
      <c r="E738" s="240" t="s">
        <v>1</v>
      </c>
      <c r="F738" s="241" t="s">
        <v>552</v>
      </c>
      <c r="G738" s="239"/>
      <c r="H738" s="242">
        <v>3.9780000000000002</v>
      </c>
      <c r="I738" s="243"/>
      <c r="J738" s="239"/>
      <c r="K738" s="239"/>
      <c r="L738" s="244"/>
      <c r="M738" s="245"/>
      <c r="N738" s="246"/>
      <c r="O738" s="246"/>
      <c r="P738" s="246"/>
      <c r="Q738" s="246"/>
      <c r="R738" s="246"/>
      <c r="S738" s="246"/>
      <c r="T738" s="24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8" t="s">
        <v>157</v>
      </c>
      <c r="AU738" s="248" t="s">
        <v>156</v>
      </c>
      <c r="AV738" s="14" t="s">
        <v>156</v>
      </c>
      <c r="AW738" s="14" t="s">
        <v>30</v>
      </c>
      <c r="AX738" s="14" t="s">
        <v>14</v>
      </c>
      <c r="AY738" s="248" t="s">
        <v>147</v>
      </c>
    </row>
    <row r="739" s="15" customFormat="1">
      <c r="A739" s="15"/>
      <c r="B739" s="249"/>
      <c r="C739" s="250"/>
      <c r="D739" s="229" t="s">
        <v>157</v>
      </c>
      <c r="E739" s="251" t="s">
        <v>1</v>
      </c>
      <c r="F739" s="252" t="s">
        <v>160</v>
      </c>
      <c r="G739" s="250"/>
      <c r="H739" s="253">
        <v>3.9780000000000002</v>
      </c>
      <c r="I739" s="254"/>
      <c r="J739" s="250"/>
      <c r="K739" s="250"/>
      <c r="L739" s="255"/>
      <c r="M739" s="256"/>
      <c r="N739" s="257"/>
      <c r="O739" s="257"/>
      <c r="P739" s="257"/>
      <c r="Q739" s="257"/>
      <c r="R739" s="257"/>
      <c r="S739" s="257"/>
      <c r="T739" s="258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59" t="s">
        <v>157</v>
      </c>
      <c r="AU739" s="259" t="s">
        <v>156</v>
      </c>
      <c r="AV739" s="15" t="s">
        <v>155</v>
      </c>
      <c r="AW739" s="15" t="s">
        <v>30</v>
      </c>
      <c r="AX739" s="15" t="s">
        <v>80</v>
      </c>
      <c r="AY739" s="259" t="s">
        <v>147</v>
      </c>
    </row>
    <row r="740" s="2" customFormat="1" ht="24.15" customHeight="1">
      <c r="A740" s="38"/>
      <c r="B740" s="39"/>
      <c r="C740" s="214" t="s">
        <v>523</v>
      </c>
      <c r="D740" s="214" t="s">
        <v>150</v>
      </c>
      <c r="E740" s="215" t="s">
        <v>810</v>
      </c>
      <c r="F740" s="216" t="s">
        <v>811</v>
      </c>
      <c r="G740" s="217" t="s">
        <v>168</v>
      </c>
      <c r="H740" s="218">
        <v>3.9780000000000002</v>
      </c>
      <c r="I740" s="219"/>
      <c r="J740" s="220">
        <f>ROUND(I740*H740,2)</f>
        <v>0</v>
      </c>
      <c r="K740" s="216" t="s">
        <v>154</v>
      </c>
      <c r="L740" s="44"/>
      <c r="M740" s="221" t="s">
        <v>1</v>
      </c>
      <c r="N740" s="222" t="s">
        <v>39</v>
      </c>
      <c r="O740" s="91"/>
      <c r="P740" s="223">
        <f>O740*H740</f>
        <v>0</v>
      </c>
      <c r="Q740" s="223">
        <v>0</v>
      </c>
      <c r="R740" s="223">
        <f>Q740*H740</f>
        <v>0</v>
      </c>
      <c r="S740" s="223">
        <v>0</v>
      </c>
      <c r="T740" s="224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5" t="s">
        <v>155</v>
      </c>
      <c r="AT740" s="225" t="s">
        <v>150</v>
      </c>
      <c r="AU740" s="225" t="s">
        <v>156</v>
      </c>
      <c r="AY740" s="17" t="s">
        <v>147</v>
      </c>
      <c r="BE740" s="226">
        <f>IF(N740="základní",J740,0)</f>
        <v>0</v>
      </c>
      <c r="BF740" s="226">
        <f>IF(N740="snížená",J740,0)</f>
        <v>0</v>
      </c>
      <c r="BG740" s="226">
        <f>IF(N740="zákl. přenesená",J740,0)</f>
        <v>0</v>
      </c>
      <c r="BH740" s="226">
        <f>IF(N740="sníž. přenesená",J740,0)</f>
        <v>0</v>
      </c>
      <c r="BI740" s="226">
        <f>IF(N740="nulová",J740,0)</f>
        <v>0</v>
      </c>
      <c r="BJ740" s="17" t="s">
        <v>156</v>
      </c>
      <c r="BK740" s="226">
        <f>ROUND(I740*H740,2)</f>
        <v>0</v>
      </c>
      <c r="BL740" s="17" t="s">
        <v>155</v>
      </c>
      <c r="BM740" s="225" t="s">
        <v>812</v>
      </c>
    </row>
    <row r="741" s="13" customFormat="1">
      <c r="A741" s="13"/>
      <c r="B741" s="227"/>
      <c r="C741" s="228"/>
      <c r="D741" s="229" t="s">
        <v>157</v>
      </c>
      <c r="E741" s="230" t="s">
        <v>1</v>
      </c>
      <c r="F741" s="231" t="s">
        <v>379</v>
      </c>
      <c r="G741" s="228"/>
      <c r="H741" s="230" t="s">
        <v>1</v>
      </c>
      <c r="I741" s="232"/>
      <c r="J741" s="228"/>
      <c r="K741" s="228"/>
      <c r="L741" s="233"/>
      <c r="M741" s="234"/>
      <c r="N741" s="235"/>
      <c r="O741" s="235"/>
      <c r="P741" s="235"/>
      <c r="Q741" s="235"/>
      <c r="R741" s="235"/>
      <c r="S741" s="235"/>
      <c r="T741" s="23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7" t="s">
        <v>157</v>
      </c>
      <c r="AU741" s="237" t="s">
        <v>156</v>
      </c>
      <c r="AV741" s="13" t="s">
        <v>80</v>
      </c>
      <c r="AW741" s="13" t="s">
        <v>30</v>
      </c>
      <c r="AX741" s="13" t="s">
        <v>14</v>
      </c>
      <c r="AY741" s="237" t="s">
        <v>147</v>
      </c>
    </row>
    <row r="742" s="14" customFormat="1">
      <c r="A742" s="14"/>
      <c r="B742" s="238"/>
      <c r="C742" s="239"/>
      <c r="D742" s="229" t="s">
        <v>157</v>
      </c>
      <c r="E742" s="240" t="s">
        <v>1</v>
      </c>
      <c r="F742" s="241" t="s">
        <v>552</v>
      </c>
      <c r="G742" s="239"/>
      <c r="H742" s="242">
        <v>3.9780000000000002</v>
      </c>
      <c r="I742" s="243"/>
      <c r="J742" s="239"/>
      <c r="K742" s="239"/>
      <c r="L742" s="244"/>
      <c r="M742" s="245"/>
      <c r="N742" s="246"/>
      <c r="O742" s="246"/>
      <c r="P742" s="246"/>
      <c r="Q742" s="246"/>
      <c r="R742" s="246"/>
      <c r="S742" s="246"/>
      <c r="T742" s="24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8" t="s">
        <v>157</v>
      </c>
      <c r="AU742" s="248" t="s">
        <v>156</v>
      </c>
      <c r="AV742" s="14" t="s">
        <v>156</v>
      </c>
      <c r="AW742" s="14" t="s">
        <v>30</v>
      </c>
      <c r="AX742" s="14" t="s">
        <v>14</v>
      </c>
      <c r="AY742" s="248" t="s">
        <v>147</v>
      </c>
    </row>
    <row r="743" s="15" customFormat="1">
      <c r="A743" s="15"/>
      <c r="B743" s="249"/>
      <c r="C743" s="250"/>
      <c r="D743" s="229" t="s">
        <v>157</v>
      </c>
      <c r="E743" s="251" t="s">
        <v>1</v>
      </c>
      <c r="F743" s="252" t="s">
        <v>160</v>
      </c>
      <c r="G743" s="250"/>
      <c r="H743" s="253">
        <v>3.9780000000000002</v>
      </c>
      <c r="I743" s="254"/>
      <c r="J743" s="250"/>
      <c r="K743" s="250"/>
      <c r="L743" s="255"/>
      <c r="M743" s="256"/>
      <c r="N743" s="257"/>
      <c r="O743" s="257"/>
      <c r="P743" s="257"/>
      <c r="Q743" s="257"/>
      <c r="R743" s="257"/>
      <c r="S743" s="257"/>
      <c r="T743" s="258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59" t="s">
        <v>157</v>
      </c>
      <c r="AU743" s="259" t="s">
        <v>156</v>
      </c>
      <c r="AV743" s="15" t="s">
        <v>155</v>
      </c>
      <c r="AW743" s="15" t="s">
        <v>30</v>
      </c>
      <c r="AX743" s="15" t="s">
        <v>80</v>
      </c>
      <c r="AY743" s="259" t="s">
        <v>147</v>
      </c>
    </row>
    <row r="744" s="2" customFormat="1" ht="24.15" customHeight="1">
      <c r="A744" s="38"/>
      <c r="B744" s="39"/>
      <c r="C744" s="260" t="s">
        <v>813</v>
      </c>
      <c r="D744" s="260" t="s">
        <v>413</v>
      </c>
      <c r="E744" s="261" t="s">
        <v>814</v>
      </c>
      <c r="F744" s="262" t="s">
        <v>815</v>
      </c>
      <c r="G744" s="263" t="s">
        <v>168</v>
      </c>
      <c r="H744" s="264">
        <v>4.3760000000000003</v>
      </c>
      <c r="I744" s="265"/>
      <c r="J744" s="266">
        <f>ROUND(I744*H744,2)</f>
        <v>0</v>
      </c>
      <c r="K744" s="262" t="s">
        <v>416</v>
      </c>
      <c r="L744" s="267"/>
      <c r="M744" s="268" t="s">
        <v>1</v>
      </c>
      <c r="N744" s="269" t="s">
        <v>39</v>
      </c>
      <c r="O744" s="91"/>
      <c r="P744" s="223">
        <f>O744*H744</f>
        <v>0</v>
      </c>
      <c r="Q744" s="223">
        <v>0</v>
      </c>
      <c r="R744" s="223">
        <f>Q744*H744</f>
        <v>0</v>
      </c>
      <c r="S744" s="223">
        <v>0</v>
      </c>
      <c r="T744" s="224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5" t="s">
        <v>173</v>
      </c>
      <c r="AT744" s="225" t="s">
        <v>413</v>
      </c>
      <c r="AU744" s="225" t="s">
        <v>156</v>
      </c>
      <c r="AY744" s="17" t="s">
        <v>147</v>
      </c>
      <c r="BE744" s="226">
        <f>IF(N744="základní",J744,0)</f>
        <v>0</v>
      </c>
      <c r="BF744" s="226">
        <f>IF(N744="snížená",J744,0)</f>
        <v>0</v>
      </c>
      <c r="BG744" s="226">
        <f>IF(N744="zákl. přenesená",J744,0)</f>
        <v>0</v>
      </c>
      <c r="BH744" s="226">
        <f>IF(N744="sníž. přenesená",J744,0)</f>
        <v>0</v>
      </c>
      <c r="BI744" s="226">
        <f>IF(N744="nulová",J744,0)</f>
        <v>0</v>
      </c>
      <c r="BJ744" s="17" t="s">
        <v>156</v>
      </c>
      <c r="BK744" s="226">
        <f>ROUND(I744*H744,2)</f>
        <v>0</v>
      </c>
      <c r="BL744" s="17" t="s">
        <v>155</v>
      </c>
      <c r="BM744" s="225" t="s">
        <v>816</v>
      </c>
    </row>
    <row r="745" s="14" customFormat="1">
      <c r="A745" s="14"/>
      <c r="B745" s="238"/>
      <c r="C745" s="239"/>
      <c r="D745" s="229" t="s">
        <v>157</v>
      </c>
      <c r="E745" s="240" t="s">
        <v>1</v>
      </c>
      <c r="F745" s="241" t="s">
        <v>817</v>
      </c>
      <c r="G745" s="239"/>
      <c r="H745" s="242">
        <v>4.3760000000000003</v>
      </c>
      <c r="I745" s="243"/>
      <c r="J745" s="239"/>
      <c r="K745" s="239"/>
      <c r="L745" s="244"/>
      <c r="M745" s="245"/>
      <c r="N745" s="246"/>
      <c r="O745" s="246"/>
      <c r="P745" s="246"/>
      <c r="Q745" s="246"/>
      <c r="R745" s="246"/>
      <c r="S745" s="246"/>
      <c r="T745" s="247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8" t="s">
        <v>157</v>
      </c>
      <c r="AU745" s="248" t="s">
        <v>156</v>
      </c>
      <c r="AV745" s="14" t="s">
        <v>156</v>
      </c>
      <c r="AW745" s="14" t="s">
        <v>30</v>
      </c>
      <c r="AX745" s="14" t="s">
        <v>14</v>
      </c>
      <c r="AY745" s="248" t="s">
        <v>147</v>
      </c>
    </row>
    <row r="746" s="15" customFormat="1">
      <c r="A746" s="15"/>
      <c r="B746" s="249"/>
      <c r="C746" s="250"/>
      <c r="D746" s="229" t="s">
        <v>157</v>
      </c>
      <c r="E746" s="251" t="s">
        <v>1</v>
      </c>
      <c r="F746" s="252" t="s">
        <v>160</v>
      </c>
      <c r="G746" s="250"/>
      <c r="H746" s="253">
        <v>4.3760000000000003</v>
      </c>
      <c r="I746" s="254"/>
      <c r="J746" s="250"/>
      <c r="K746" s="250"/>
      <c r="L746" s="255"/>
      <c r="M746" s="256"/>
      <c r="N746" s="257"/>
      <c r="O746" s="257"/>
      <c r="P746" s="257"/>
      <c r="Q746" s="257"/>
      <c r="R746" s="257"/>
      <c r="S746" s="257"/>
      <c r="T746" s="258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59" t="s">
        <v>157</v>
      </c>
      <c r="AU746" s="259" t="s">
        <v>156</v>
      </c>
      <c r="AV746" s="15" t="s">
        <v>155</v>
      </c>
      <c r="AW746" s="15" t="s">
        <v>30</v>
      </c>
      <c r="AX746" s="15" t="s">
        <v>80</v>
      </c>
      <c r="AY746" s="259" t="s">
        <v>147</v>
      </c>
    </row>
    <row r="747" s="2" customFormat="1" ht="16.5" customHeight="1">
      <c r="A747" s="38"/>
      <c r="B747" s="39"/>
      <c r="C747" s="214" t="s">
        <v>526</v>
      </c>
      <c r="D747" s="214" t="s">
        <v>150</v>
      </c>
      <c r="E747" s="215" t="s">
        <v>818</v>
      </c>
      <c r="F747" s="216" t="s">
        <v>819</v>
      </c>
      <c r="G747" s="217" t="s">
        <v>267</v>
      </c>
      <c r="H747" s="218">
        <v>0.113</v>
      </c>
      <c r="I747" s="219"/>
      <c r="J747" s="220">
        <f>ROUND(I747*H747,2)</f>
        <v>0</v>
      </c>
      <c r="K747" s="216" t="s">
        <v>154</v>
      </c>
      <c r="L747" s="44"/>
      <c r="M747" s="221" t="s">
        <v>1</v>
      </c>
      <c r="N747" s="222" t="s">
        <v>39</v>
      </c>
      <c r="O747" s="91"/>
      <c r="P747" s="223">
        <f>O747*H747</f>
        <v>0</v>
      </c>
      <c r="Q747" s="223">
        <v>0</v>
      </c>
      <c r="R747" s="223">
        <f>Q747*H747</f>
        <v>0</v>
      </c>
      <c r="S747" s="223">
        <v>0</v>
      </c>
      <c r="T747" s="224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5" t="s">
        <v>155</v>
      </c>
      <c r="AT747" s="225" t="s">
        <v>150</v>
      </c>
      <c r="AU747" s="225" t="s">
        <v>156</v>
      </c>
      <c r="AY747" s="17" t="s">
        <v>147</v>
      </c>
      <c r="BE747" s="226">
        <f>IF(N747="základní",J747,0)</f>
        <v>0</v>
      </c>
      <c r="BF747" s="226">
        <f>IF(N747="snížená",J747,0)</f>
        <v>0</v>
      </c>
      <c r="BG747" s="226">
        <f>IF(N747="zákl. přenesená",J747,0)</f>
        <v>0</v>
      </c>
      <c r="BH747" s="226">
        <f>IF(N747="sníž. přenesená",J747,0)</f>
        <v>0</v>
      </c>
      <c r="BI747" s="226">
        <f>IF(N747="nulová",J747,0)</f>
        <v>0</v>
      </c>
      <c r="BJ747" s="17" t="s">
        <v>156</v>
      </c>
      <c r="BK747" s="226">
        <f>ROUND(I747*H747,2)</f>
        <v>0</v>
      </c>
      <c r="BL747" s="17" t="s">
        <v>155</v>
      </c>
      <c r="BM747" s="225" t="s">
        <v>820</v>
      </c>
    </row>
    <row r="748" s="12" customFormat="1" ht="22.8" customHeight="1">
      <c r="A748" s="12"/>
      <c r="B748" s="198"/>
      <c r="C748" s="199"/>
      <c r="D748" s="200" t="s">
        <v>72</v>
      </c>
      <c r="E748" s="212" t="s">
        <v>361</v>
      </c>
      <c r="F748" s="212" t="s">
        <v>362</v>
      </c>
      <c r="G748" s="199"/>
      <c r="H748" s="199"/>
      <c r="I748" s="202"/>
      <c r="J748" s="213">
        <f>BK748</f>
        <v>0</v>
      </c>
      <c r="K748" s="199"/>
      <c r="L748" s="204"/>
      <c r="M748" s="205"/>
      <c r="N748" s="206"/>
      <c r="O748" s="206"/>
      <c r="P748" s="207">
        <f>SUM(P749:P784)</f>
        <v>0</v>
      </c>
      <c r="Q748" s="206"/>
      <c r="R748" s="207">
        <f>SUM(R749:R784)</f>
        <v>0</v>
      </c>
      <c r="S748" s="206"/>
      <c r="T748" s="208">
        <f>SUM(T749:T784)</f>
        <v>0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09" t="s">
        <v>80</v>
      </c>
      <c r="AT748" s="210" t="s">
        <v>72</v>
      </c>
      <c r="AU748" s="210" t="s">
        <v>80</v>
      </c>
      <c r="AY748" s="209" t="s">
        <v>147</v>
      </c>
      <c r="BK748" s="211">
        <f>SUM(BK749:BK784)</f>
        <v>0</v>
      </c>
    </row>
    <row r="749" s="2" customFormat="1" ht="24.15" customHeight="1">
      <c r="A749" s="38"/>
      <c r="B749" s="39"/>
      <c r="C749" s="214" t="s">
        <v>821</v>
      </c>
      <c r="D749" s="214" t="s">
        <v>150</v>
      </c>
      <c r="E749" s="215" t="s">
        <v>822</v>
      </c>
      <c r="F749" s="216" t="s">
        <v>823</v>
      </c>
      <c r="G749" s="217" t="s">
        <v>168</v>
      </c>
      <c r="H749" s="218">
        <v>21.155999999999999</v>
      </c>
      <c r="I749" s="219"/>
      <c r="J749" s="220">
        <f>ROUND(I749*H749,2)</f>
        <v>0</v>
      </c>
      <c r="K749" s="216" t="s">
        <v>154</v>
      </c>
      <c r="L749" s="44"/>
      <c r="M749" s="221" t="s">
        <v>1</v>
      </c>
      <c r="N749" s="222" t="s">
        <v>39</v>
      </c>
      <c r="O749" s="91"/>
      <c r="P749" s="223">
        <f>O749*H749</f>
        <v>0</v>
      </c>
      <c r="Q749" s="223">
        <v>0</v>
      </c>
      <c r="R749" s="223">
        <f>Q749*H749</f>
        <v>0</v>
      </c>
      <c r="S749" s="223">
        <v>0</v>
      </c>
      <c r="T749" s="224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5" t="s">
        <v>155</v>
      </c>
      <c r="AT749" s="225" t="s">
        <v>150</v>
      </c>
      <c r="AU749" s="225" t="s">
        <v>156</v>
      </c>
      <c r="AY749" s="17" t="s">
        <v>147</v>
      </c>
      <c r="BE749" s="226">
        <f>IF(N749="základní",J749,0)</f>
        <v>0</v>
      </c>
      <c r="BF749" s="226">
        <f>IF(N749="snížená",J749,0)</f>
        <v>0</v>
      </c>
      <c r="BG749" s="226">
        <f>IF(N749="zákl. přenesená",J749,0)</f>
        <v>0</v>
      </c>
      <c r="BH749" s="226">
        <f>IF(N749="sníž. přenesená",J749,0)</f>
        <v>0</v>
      </c>
      <c r="BI749" s="226">
        <f>IF(N749="nulová",J749,0)</f>
        <v>0</v>
      </c>
      <c r="BJ749" s="17" t="s">
        <v>156</v>
      </c>
      <c r="BK749" s="226">
        <f>ROUND(I749*H749,2)</f>
        <v>0</v>
      </c>
      <c r="BL749" s="17" t="s">
        <v>155</v>
      </c>
      <c r="BM749" s="225" t="s">
        <v>824</v>
      </c>
    </row>
    <row r="750" s="14" customFormat="1">
      <c r="A750" s="14"/>
      <c r="B750" s="238"/>
      <c r="C750" s="239"/>
      <c r="D750" s="229" t="s">
        <v>157</v>
      </c>
      <c r="E750" s="240" t="s">
        <v>1</v>
      </c>
      <c r="F750" s="241" t="s">
        <v>566</v>
      </c>
      <c r="G750" s="239"/>
      <c r="H750" s="242">
        <v>7.9560000000000004</v>
      </c>
      <c r="I750" s="243"/>
      <c r="J750" s="239"/>
      <c r="K750" s="239"/>
      <c r="L750" s="244"/>
      <c r="M750" s="245"/>
      <c r="N750" s="246"/>
      <c r="O750" s="246"/>
      <c r="P750" s="246"/>
      <c r="Q750" s="246"/>
      <c r="R750" s="246"/>
      <c r="S750" s="246"/>
      <c r="T750" s="247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8" t="s">
        <v>157</v>
      </c>
      <c r="AU750" s="248" t="s">
        <v>156</v>
      </c>
      <c r="AV750" s="14" t="s">
        <v>156</v>
      </c>
      <c r="AW750" s="14" t="s">
        <v>30</v>
      </c>
      <c r="AX750" s="14" t="s">
        <v>14</v>
      </c>
      <c r="AY750" s="248" t="s">
        <v>147</v>
      </c>
    </row>
    <row r="751" s="14" customFormat="1">
      <c r="A751" s="14"/>
      <c r="B751" s="238"/>
      <c r="C751" s="239"/>
      <c r="D751" s="229" t="s">
        <v>157</v>
      </c>
      <c r="E751" s="240" t="s">
        <v>1</v>
      </c>
      <c r="F751" s="241" t="s">
        <v>567</v>
      </c>
      <c r="G751" s="239"/>
      <c r="H751" s="242">
        <v>13.199999999999999</v>
      </c>
      <c r="I751" s="243"/>
      <c r="J751" s="239"/>
      <c r="K751" s="239"/>
      <c r="L751" s="244"/>
      <c r="M751" s="245"/>
      <c r="N751" s="246"/>
      <c r="O751" s="246"/>
      <c r="P751" s="246"/>
      <c r="Q751" s="246"/>
      <c r="R751" s="246"/>
      <c r="S751" s="246"/>
      <c r="T751" s="247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8" t="s">
        <v>157</v>
      </c>
      <c r="AU751" s="248" t="s">
        <v>156</v>
      </c>
      <c r="AV751" s="14" t="s">
        <v>156</v>
      </c>
      <c r="AW751" s="14" t="s">
        <v>30</v>
      </c>
      <c r="AX751" s="14" t="s">
        <v>14</v>
      </c>
      <c r="AY751" s="248" t="s">
        <v>147</v>
      </c>
    </row>
    <row r="752" s="15" customFormat="1">
      <c r="A752" s="15"/>
      <c r="B752" s="249"/>
      <c r="C752" s="250"/>
      <c r="D752" s="229" t="s">
        <v>157</v>
      </c>
      <c r="E752" s="251" t="s">
        <v>1</v>
      </c>
      <c r="F752" s="252" t="s">
        <v>160</v>
      </c>
      <c r="G752" s="250"/>
      <c r="H752" s="253">
        <v>21.155999999999999</v>
      </c>
      <c r="I752" s="254"/>
      <c r="J752" s="250"/>
      <c r="K752" s="250"/>
      <c r="L752" s="255"/>
      <c r="M752" s="256"/>
      <c r="N752" s="257"/>
      <c r="O752" s="257"/>
      <c r="P752" s="257"/>
      <c r="Q752" s="257"/>
      <c r="R752" s="257"/>
      <c r="S752" s="257"/>
      <c r="T752" s="258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59" t="s">
        <v>157</v>
      </c>
      <c r="AU752" s="259" t="s">
        <v>156</v>
      </c>
      <c r="AV752" s="15" t="s">
        <v>155</v>
      </c>
      <c r="AW752" s="15" t="s">
        <v>30</v>
      </c>
      <c r="AX752" s="15" t="s">
        <v>80</v>
      </c>
      <c r="AY752" s="259" t="s">
        <v>147</v>
      </c>
    </row>
    <row r="753" s="2" customFormat="1" ht="16.5" customHeight="1">
      <c r="A753" s="38"/>
      <c r="B753" s="39"/>
      <c r="C753" s="260" t="s">
        <v>533</v>
      </c>
      <c r="D753" s="260" t="s">
        <v>413</v>
      </c>
      <c r="E753" s="261" t="s">
        <v>825</v>
      </c>
      <c r="F753" s="262" t="s">
        <v>826</v>
      </c>
      <c r="G753" s="263" t="s">
        <v>168</v>
      </c>
      <c r="H753" s="264">
        <v>23.271999999999998</v>
      </c>
      <c r="I753" s="265"/>
      <c r="J753" s="266">
        <f>ROUND(I753*H753,2)</f>
        <v>0</v>
      </c>
      <c r="K753" s="262" t="s">
        <v>416</v>
      </c>
      <c r="L753" s="267"/>
      <c r="M753" s="268" t="s">
        <v>1</v>
      </c>
      <c r="N753" s="269" t="s">
        <v>39</v>
      </c>
      <c r="O753" s="91"/>
      <c r="P753" s="223">
        <f>O753*H753</f>
        <v>0</v>
      </c>
      <c r="Q753" s="223">
        <v>0</v>
      </c>
      <c r="R753" s="223">
        <f>Q753*H753</f>
        <v>0</v>
      </c>
      <c r="S753" s="223">
        <v>0</v>
      </c>
      <c r="T753" s="224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5" t="s">
        <v>173</v>
      </c>
      <c r="AT753" s="225" t="s">
        <v>413</v>
      </c>
      <c r="AU753" s="225" t="s">
        <v>156</v>
      </c>
      <c r="AY753" s="17" t="s">
        <v>147</v>
      </c>
      <c r="BE753" s="226">
        <f>IF(N753="základní",J753,0)</f>
        <v>0</v>
      </c>
      <c r="BF753" s="226">
        <f>IF(N753="snížená",J753,0)</f>
        <v>0</v>
      </c>
      <c r="BG753" s="226">
        <f>IF(N753="zákl. přenesená",J753,0)</f>
        <v>0</v>
      </c>
      <c r="BH753" s="226">
        <f>IF(N753="sníž. přenesená",J753,0)</f>
        <v>0</v>
      </c>
      <c r="BI753" s="226">
        <f>IF(N753="nulová",J753,0)</f>
        <v>0</v>
      </c>
      <c r="BJ753" s="17" t="s">
        <v>156</v>
      </c>
      <c r="BK753" s="226">
        <f>ROUND(I753*H753,2)</f>
        <v>0</v>
      </c>
      <c r="BL753" s="17" t="s">
        <v>155</v>
      </c>
      <c r="BM753" s="225" t="s">
        <v>827</v>
      </c>
    </row>
    <row r="754" s="14" customFormat="1">
      <c r="A754" s="14"/>
      <c r="B754" s="238"/>
      <c r="C754" s="239"/>
      <c r="D754" s="229" t="s">
        <v>157</v>
      </c>
      <c r="E754" s="240" t="s">
        <v>1</v>
      </c>
      <c r="F754" s="241" t="s">
        <v>828</v>
      </c>
      <c r="G754" s="239"/>
      <c r="H754" s="242">
        <v>23.271999999999998</v>
      </c>
      <c r="I754" s="243"/>
      <c r="J754" s="239"/>
      <c r="K754" s="239"/>
      <c r="L754" s="244"/>
      <c r="M754" s="245"/>
      <c r="N754" s="246"/>
      <c r="O754" s="246"/>
      <c r="P754" s="246"/>
      <c r="Q754" s="246"/>
      <c r="R754" s="246"/>
      <c r="S754" s="246"/>
      <c r="T754" s="24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8" t="s">
        <v>157</v>
      </c>
      <c r="AU754" s="248" t="s">
        <v>156</v>
      </c>
      <c r="AV754" s="14" t="s">
        <v>156</v>
      </c>
      <c r="AW754" s="14" t="s">
        <v>30</v>
      </c>
      <c r="AX754" s="14" t="s">
        <v>14</v>
      </c>
      <c r="AY754" s="248" t="s">
        <v>147</v>
      </c>
    </row>
    <row r="755" s="15" customFormat="1">
      <c r="A755" s="15"/>
      <c r="B755" s="249"/>
      <c r="C755" s="250"/>
      <c r="D755" s="229" t="s">
        <v>157</v>
      </c>
      <c r="E755" s="251" t="s">
        <v>1</v>
      </c>
      <c r="F755" s="252" t="s">
        <v>160</v>
      </c>
      <c r="G755" s="250"/>
      <c r="H755" s="253">
        <v>23.271999999999998</v>
      </c>
      <c r="I755" s="254"/>
      <c r="J755" s="250"/>
      <c r="K755" s="250"/>
      <c r="L755" s="255"/>
      <c r="M755" s="256"/>
      <c r="N755" s="257"/>
      <c r="O755" s="257"/>
      <c r="P755" s="257"/>
      <c r="Q755" s="257"/>
      <c r="R755" s="257"/>
      <c r="S755" s="257"/>
      <c r="T755" s="258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59" t="s">
        <v>157</v>
      </c>
      <c r="AU755" s="259" t="s">
        <v>156</v>
      </c>
      <c r="AV755" s="15" t="s">
        <v>155</v>
      </c>
      <c r="AW755" s="15" t="s">
        <v>30</v>
      </c>
      <c r="AX755" s="15" t="s">
        <v>80</v>
      </c>
      <c r="AY755" s="259" t="s">
        <v>147</v>
      </c>
    </row>
    <row r="756" s="2" customFormat="1" ht="16.5" customHeight="1">
      <c r="A756" s="38"/>
      <c r="B756" s="39"/>
      <c r="C756" s="214" t="s">
        <v>829</v>
      </c>
      <c r="D756" s="214" t="s">
        <v>150</v>
      </c>
      <c r="E756" s="215" t="s">
        <v>830</v>
      </c>
      <c r="F756" s="216" t="s">
        <v>831</v>
      </c>
      <c r="G756" s="217" t="s">
        <v>168</v>
      </c>
      <c r="H756" s="218">
        <v>67.099999999999994</v>
      </c>
      <c r="I756" s="219"/>
      <c r="J756" s="220">
        <f>ROUND(I756*H756,2)</f>
        <v>0</v>
      </c>
      <c r="K756" s="216" t="s">
        <v>154</v>
      </c>
      <c r="L756" s="44"/>
      <c r="M756" s="221" t="s">
        <v>1</v>
      </c>
      <c r="N756" s="222" t="s">
        <v>39</v>
      </c>
      <c r="O756" s="91"/>
      <c r="P756" s="223">
        <f>O756*H756</f>
        <v>0</v>
      </c>
      <c r="Q756" s="223">
        <v>0</v>
      </c>
      <c r="R756" s="223">
        <f>Q756*H756</f>
        <v>0</v>
      </c>
      <c r="S756" s="223">
        <v>0</v>
      </c>
      <c r="T756" s="224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5" t="s">
        <v>155</v>
      </c>
      <c r="AT756" s="225" t="s">
        <v>150</v>
      </c>
      <c r="AU756" s="225" t="s">
        <v>156</v>
      </c>
      <c r="AY756" s="17" t="s">
        <v>147</v>
      </c>
      <c r="BE756" s="226">
        <f>IF(N756="základní",J756,0)</f>
        <v>0</v>
      </c>
      <c r="BF756" s="226">
        <f>IF(N756="snížená",J756,0)</f>
        <v>0</v>
      </c>
      <c r="BG756" s="226">
        <f>IF(N756="zákl. přenesená",J756,0)</f>
        <v>0</v>
      </c>
      <c r="BH756" s="226">
        <f>IF(N756="sníž. přenesená",J756,0)</f>
        <v>0</v>
      </c>
      <c r="BI756" s="226">
        <f>IF(N756="nulová",J756,0)</f>
        <v>0</v>
      </c>
      <c r="BJ756" s="17" t="s">
        <v>156</v>
      </c>
      <c r="BK756" s="226">
        <f>ROUND(I756*H756,2)</f>
        <v>0</v>
      </c>
      <c r="BL756" s="17" t="s">
        <v>155</v>
      </c>
      <c r="BM756" s="225" t="s">
        <v>832</v>
      </c>
    </row>
    <row r="757" s="13" customFormat="1">
      <c r="A757" s="13"/>
      <c r="B757" s="227"/>
      <c r="C757" s="228"/>
      <c r="D757" s="229" t="s">
        <v>157</v>
      </c>
      <c r="E757" s="230" t="s">
        <v>1</v>
      </c>
      <c r="F757" s="231" t="s">
        <v>370</v>
      </c>
      <c r="G757" s="228"/>
      <c r="H757" s="230" t="s">
        <v>1</v>
      </c>
      <c r="I757" s="232"/>
      <c r="J757" s="228"/>
      <c r="K757" s="228"/>
      <c r="L757" s="233"/>
      <c r="M757" s="234"/>
      <c r="N757" s="235"/>
      <c r="O757" s="235"/>
      <c r="P757" s="235"/>
      <c r="Q757" s="235"/>
      <c r="R757" s="235"/>
      <c r="S757" s="235"/>
      <c r="T757" s="236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7" t="s">
        <v>157</v>
      </c>
      <c r="AU757" s="237" t="s">
        <v>156</v>
      </c>
      <c r="AV757" s="13" t="s">
        <v>80</v>
      </c>
      <c r="AW757" s="13" t="s">
        <v>30</v>
      </c>
      <c r="AX757" s="13" t="s">
        <v>14</v>
      </c>
      <c r="AY757" s="237" t="s">
        <v>147</v>
      </c>
    </row>
    <row r="758" s="14" customFormat="1">
      <c r="A758" s="14"/>
      <c r="B758" s="238"/>
      <c r="C758" s="239"/>
      <c r="D758" s="229" t="s">
        <v>157</v>
      </c>
      <c r="E758" s="240" t="s">
        <v>1</v>
      </c>
      <c r="F758" s="241" t="s">
        <v>230</v>
      </c>
      <c r="G758" s="239"/>
      <c r="H758" s="242">
        <v>2.5</v>
      </c>
      <c r="I758" s="243"/>
      <c r="J758" s="239"/>
      <c r="K758" s="239"/>
      <c r="L758" s="244"/>
      <c r="M758" s="245"/>
      <c r="N758" s="246"/>
      <c r="O758" s="246"/>
      <c r="P758" s="246"/>
      <c r="Q758" s="246"/>
      <c r="R758" s="246"/>
      <c r="S758" s="246"/>
      <c r="T758" s="247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8" t="s">
        <v>157</v>
      </c>
      <c r="AU758" s="248" t="s">
        <v>156</v>
      </c>
      <c r="AV758" s="14" t="s">
        <v>156</v>
      </c>
      <c r="AW758" s="14" t="s">
        <v>30</v>
      </c>
      <c r="AX758" s="14" t="s">
        <v>14</v>
      </c>
      <c r="AY758" s="248" t="s">
        <v>147</v>
      </c>
    </row>
    <row r="759" s="14" customFormat="1">
      <c r="A759" s="14"/>
      <c r="B759" s="238"/>
      <c r="C759" s="239"/>
      <c r="D759" s="229" t="s">
        <v>157</v>
      </c>
      <c r="E759" s="240" t="s">
        <v>1</v>
      </c>
      <c r="F759" s="241" t="s">
        <v>833</v>
      </c>
      <c r="G759" s="239"/>
      <c r="H759" s="242">
        <v>4.5</v>
      </c>
      <c r="I759" s="243"/>
      <c r="J759" s="239"/>
      <c r="K759" s="239"/>
      <c r="L759" s="244"/>
      <c r="M759" s="245"/>
      <c r="N759" s="246"/>
      <c r="O759" s="246"/>
      <c r="P759" s="246"/>
      <c r="Q759" s="246"/>
      <c r="R759" s="246"/>
      <c r="S759" s="246"/>
      <c r="T759" s="247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8" t="s">
        <v>157</v>
      </c>
      <c r="AU759" s="248" t="s">
        <v>156</v>
      </c>
      <c r="AV759" s="14" t="s">
        <v>156</v>
      </c>
      <c r="AW759" s="14" t="s">
        <v>30</v>
      </c>
      <c r="AX759" s="14" t="s">
        <v>14</v>
      </c>
      <c r="AY759" s="248" t="s">
        <v>147</v>
      </c>
    </row>
    <row r="760" s="14" customFormat="1">
      <c r="A760" s="14"/>
      <c r="B760" s="238"/>
      <c r="C760" s="239"/>
      <c r="D760" s="229" t="s">
        <v>157</v>
      </c>
      <c r="E760" s="240" t="s">
        <v>1</v>
      </c>
      <c r="F760" s="241" t="s">
        <v>226</v>
      </c>
      <c r="G760" s="239"/>
      <c r="H760" s="242">
        <v>6.0999999999999996</v>
      </c>
      <c r="I760" s="243"/>
      <c r="J760" s="239"/>
      <c r="K760" s="239"/>
      <c r="L760" s="244"/>
      <c r="M760" s="245"/>
      <c r="N760" s="246"/>
      <c r="O760" s="246"/>
      <c r="P760" s="246"/>
      <c r="Q760" s="246"/>
      <c r="R760" s="246"/>
      <c r="S760" s="246"/>
      <c r="T760" s="247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8" t="s">
        <v>157</v>
      </c>
      <c r="AU760" s="248" t="s">
        <v>156</v>
      </c>
      <c r="AV760" s="14" t="s">
        <v>156</v>
      </c>
      <c r="AW760" s="14" t="s">
        <v>30</v>
      </c>
      <c r="AX760" s="14" t="s">
        <v>14</v>
      </c>
      <c r="AY760" s="248" t="s">
        <v>147</v>
      </c>
    </row>
    <row r="761" s="14" customFormat="1">
      <c r="A761" s="14"/>
      <c r="B761" s="238"/>
      <c r="C761" s="239"/>
      <c r="D761" s="229" t="s">
        <v>157</v>
      </c>
      <c r="E761" s="240" t="s">
        <v>1</v>
      </c>
      <c r="F761" s="241" t="s">
        <v>371</v>
      </c>
      <c r="G761" s="239"/>
      <c r="H761" s="242">
        <v>54</v>
      </c>
      <c r="I761" s="243"/>
      <c r="J761" s="239"/>
      <c r="K761" s="239"/>
      <c r="L761" s="244"/>
      <c r="M761" s="245"/>
      <c r="N761" s="246"/>
      <c r="O761" s="246"/>
      <c r="P761" s="246"/>
      <c r="Q761" s="246"/>
      <c r="R761" s="246"/>
      <c r="S761" s="246"/>
      <c r="T761" s="247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8" t="s">
        <v>157</v>
      </c>
      <c r="AU761" s="248" t="s">
        <v>156</v>
      </c>
      <c r="AV761" s="14" t="s">
        <v>156</v>
      </c>
      <c r="AW761" s="14" t="s">
        <v>30</v>
      </c>
      <c r="AX761" s="14" t="s">
        <v>14</v>
      </c>
      <c r="AY761" s="248" t="s">
        <v>147</v>
      </c>
    </row>
    <row r="762" s="15" customFormat="1">
      <c r="A762" s="15"/>
      <c r="B762" s="249"/>
      <c r="C762" s="250"/>
      <c r="D762" s="229" t="s">
        <v>157</v>
      </c>
      <c r="E762" s="251" t="s">
        <v>1</v>
      </c>
      <c r="F762" s="252" t="s">
        <v>160</v>
      </c>
      <c r="G762" s="250"/>
      <c r="H762" s="253">
        <v>67.099999999999994</v>
      </c>
      <c r="I762" s="254"/>
      <c r="J762" s="250"/>
      <c r="K762" s="250"/>
      <c r="L762" s="255"/>
      <c r="M762" s="256"/>
      <c r="N762" s="257"/>
      <c r="O762" s="257"/>
      <c r="P762" s="257"/>
      <c r="Q762" s="257"/>
      <c r="R762" s="257"/>
      <c r="S762" s="257"/>
      <c r="T762" s="258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59" t="s">
        <v>157</v>
      </c>
      <c r="AU762" s="259" t="s">
        <v>156</v>
      </c>
      <c r="AV762" s="15" t="s">
        <v>155</v>
      </c>
      <c r="AW762" s="15" t="s">
        <v>30</v>
      </c>
      <c r="AX762" s="15" t="s">
        <v>80</v>
      </c>
      <c r="AY762" s="259" t="s">
        <v>147</v>
      </c>
    </row>
    <row r="763" s="2" customFormat="1" ht="24.15" customHeight="1">
      <c r="A763" s="38"/>
      <c r="B763" s="39"/>
      <c r="C763" s="214" t="s">
        <v>536</v>
      </c>
      <c r="D763" s="214" t="s">
        <v>150</v>
      </c>
      <c r="E763" s="215" t="s">
        <v>834</v>
      </c>
      <c r="F763" s="216" t="s">
        <v>835</v>
      </c>
      <c r="G763" s="217" t="s">
        <v>236</v>
      </c>
      <c r="H763" s="218">
        <v>15</v>
      </c>
      <c r="I763" s="219"/>
      <c r="J763" s="220">
        <f>ROUND(I763*H763,2)</f>
        <v>0</v>
      </c>
      <c r="K763" s="216" t="s">
        <v>154</v>
      </c>
      <c r="L763" s="44"/>
      <c r="M763" s="221" t="s">
        <v>1</v>
      </c>
      <c r="N763" s="222" t="s">
        <v>39</v>
      </c>
      <c r="O763" s="91"/>
      <c r="P763" s="223">
        <f>O763*H763</f>
        <v>0</v>
      </c>
      <c r="Q763" s="223">
        <v>0</v>
      </c>
      <c r="R763" s="223">
        <f>Q763*H763</f>
        <v>0</v>
      </c>
      <c r="S763" s="223">
        <v>0</v>
      </c>
      <c r="T763" s="224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5" t="s">
        <v>155</v>
      </c>
      <c r="AT763" s="225" t="s">
        <v>150</v>
      </c>
      <c r="AU763" s="225" t="s">
        <v>156</v>
      </c>
      <c r="AY763" s="17" t="s">
        <v>147</v>
      </c>
      <c r="BE763" s="226">
        <f>IF(N763="základní",J763,0)</f>
        <v>0</v>
      </c>
      <c r="BF763" s="226">
        <f>IF(N763="snížená",J763,0)</f>
        <v>0</v>
      </c>
      <c r="BG763" s="226">
        <f>IF(N763="zákl. přenesená",J763,0)</f>
        <v>0</v>
      </c>
      <c r="BH763" s="226">
        <f>IF(N763="sníž. přenesená",J763,0)</f>
        <v>0</v>
      </c>
      <c r="BI763" s="226">
        <f>IF(N763="nulová",J763,0)</f>
        <v>0</v>
      </c>
      <c r="BJ763" s="17" t="s">
        <v>156</v>
      </c>
      <c r="BK763" s="226">
        <f>ROUND(I763*H763,2)</f>
        <v>0</v>
      </c>
      <c r="BL763" s="17" t="s">
        <v>155</v>
      </c>
      <c r="BM763" s="225" t="s">
        <v>836</v>
      </c>
    </row>
    <row r="764" s="13" customFormat="1">
      <c r="A764" s="13"/>
      <c r="B764" s="227"/>
      <c r="C764" s="228"/>
      <c r="D764" s="229" t="s">
        <v>157</v>
      </c>
      <c r="E764" s="230" t="s">
        <v>1</v>
      </c>
      <c r="F764" s="231" t="s">
        <v>837</v>
      </c>
      <c r="G764" s="228"/>
      <c r="H764" s="230" t="s">
        <v>1</v>
      </c>
      <c r="I764" s="232"/>
      <c r="J764" s="228"/>
      <c r="K764" s="228"/>
      <c r="L764" s="233"/>
      <c r="M764" s="234"/>
      <c r="N764" s="235"/>
      <c r="O764" s="235"/>
      <c r="P764" s="235"/>
      <c r="Q764" s="235"/>
      <c r="R764" s="235"/>
      <c r="S764" s="235"/>
      <c r="T764" s="23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7" t="s">
        <v>157</v>
      </c>
      <c r="AU764" s="237" t="s">
        <v>156</v>
      </c>
      <c r="AV764" s="13" t="s">
        <v>80</v>
      </c>
      <c r="AW764" s="13" t="s">
        <v>30</v>
      </c>
      <c r="AX764" s="13" t="s">
        <v>14</v>
      </c>
      <c r="AY764" s="237" t="s">
        <v>147</v>
      </c>
    </row>
    <row r="765" s="14" customFormat="1">
      <c r="A765" s="14"/>
      <c r="B765" s="238"/>
      <c r="C765" s="239"/>
      <c r="D765" s="229" t="s">
        <v>157</v>
      </c>
      <c r="E765" s="240" t="s">
        <v>1</v>
      </c>
      <c r="F765" s="241" t="s">
        <v>8</v>
      </c>
      <c r="G765" s="239"/>
      <c r="H765" s="242">
        <v>15</v>
      </c>
      <c r="I765" s="243"/>
      <c r="J765" s="239"/>
      <c r="K765" s="239"/>
      <c r="L765" s="244"/>
      <c r="M765" s="245"/>
      <c r="N765" s="246"/>
      <c r="O765" s="246"/>
      <c r="P765" s="246"/>
      <c r="Q765" s="246"/>
      <c r="R765" s="246"/>
      <c r="S765" s="246"/>
      <c r="T765" s="247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8" t="s">
        <v>157</v>
      </c>
      <c r="AU765" s="248" t="s">
        <v>156</v>
      </c>
      <c r="AV765" s="14" t="s">
        <v>156</v>
      </c>
      <c r="AW765" s="14" t="s">
        <v>30</v>
      </c>
      <c r="AX765" s="14" t="s">
        <v>14</v>
      </c>
      <c r="AY765" s="248" t="s">
        <v>147</v>
      </c>
    </row>
    <row r="766" s="15" customFormat="1">
      <c r="A766" s="15"/>
      <c r="B766" s="249"/>
      <c r="C766" s="250"/>
      <c r="D766" s="229" t="s">
        <v>157</v>
      </c>
      <c r="E766" s="251" t="s">
        <v>1</v>
      </c>
      <c r="F766" s="252" t="s">
        <v>160</v>
      </c>
      <c r="G766" s="250"/>
      <c r="H766" s="253">
        <v>15</v>
      </c>
      <c r="I766" s="254"/>
      <c r="J766" s="250"/>
      <c r="K766" s="250"/>
      <c r="L766" s="255"/>
      <c r="M766" s="256"/>
      <c r="N766" s="257"/>
      <c r="O766" s="257"/>
      <c r="P766" s="257"/>
      <c r="Q766" s="257"/>
      <c r="R766" s="257"/>
      <c r="S766" s="257"/>
      <c r="T766" s="258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59" t="s">
        <v>157</v>
      </c>
      <c r="AU766" s="259" t="s">
        <v>156</v>
      </c>
      <c r="AV766" s="15" t="s">
        <v>155</v>
      </c>
      <c r="AW766" s="15" t="s">
        <v>30</v>
      </c>
      <c r="AX766" s="15" t="s">
        <v>80</v>
      </c>
      <c r="AY766" s="259" t="s">
        <v>147</v>
      </c>
    </row>
    <row r="767" s="2" customFormat="1" ht="24.15" customHeight="1">
      <c r="A767" s="38"/>
      <c r="B767" s="39"/>
      <c r="C767" s="214" t="s">
        <v>838</v>
      </c>
      <c r="D767" s="214" t="s">
        <v>150</v>
      </c>
      <c r="E767" s="215" t="s">
        <v>839</v>
      </c>
      <c r="F767" s="216" t="s">
        <v>840</v>
      </c>
      <c r="G767" s="217" t="s">
        <v>236</v>
      </c>
      <c r="H767" s="218">
        <v>5</v>
      </c>
      <c r="I767" s="219"/>
      <c r="J767" s="220">
        <f>ROUND(I767*H767,2)</f>
        <v>0</v>
      </c>
      <c r="K767" s="216" t="s">
        <v>154</v>
      </c>
      <c r="L767" s="44"/>
      <c r="M767" s="221" t="s">
        <v>1</v>
      </c>
      <c r="N767" s="222" t="s">
        <v>39</v>
      </c>
      <c r="O767" s="91"/>
      <c r="P767" s="223">
        <f>O767*H767</f>
        <v>0</v>
      </c>
      <c r="Q767" s="223">
        <v>0</v>
      </c>
      <c r="R767" s="223">
        <f>Q767*H767</f>
        <v>0</v>
      </c>
      <c r="S767" s="223">
        <v>0</v>
      </c>
      <c r="T767" s="224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5" t="s">
        <v>155</v>
      </c>
      <c r="AT767" s="225" t="s">
        <v>150</v>
      </c>
      <c r="AU767" s="225" t="s">
        <v>156</v>
      </c>
      <c r="AY767" s="17" t="s">
        <v>147</v>
      </c>
      <c r="BE767" s="226">
        <f>IF(N767="základní",J767,0)</f>
        <v>0</v>
      </c>
      <c r="BF767" s="226">
        <f>IF(N767="snížená",J767,0)</f>
        <v>0</v>
      </c>
      <c r="BG767" s="226">
        <f>IF(N767="zákl. přenesená",J767,0)</f>
        <v>0</v>
      </c>
      <c r="BH767" s="226">
        <f>IF(N767="sníž. přenesená",J767,0)</f>
        <v>0</v>
      </c>
      <c r="BI767" s="226">
        <f>IF(N767="nulová",J767,0)</f>
        <v>0</v>
      </c>
      <c r="BJ767" s="17" t="s">
        <v>156</v>
      </c>
      <c r="BK767" s="226">
        <f>ROUND(I767*H767,2)</f>
        <v>0</v>
      </c>
      <c r="BL767" s="17" t="s">
        <v>155</v>
      </c>
      <c r="BM767" s="225" t="s">
        <v>841</v>
      </c>
    </row>
    <row r="768" s="13" customFormat="1">
      <c r="A768" s="13"/>
      <c r="B768" s="227"/>
      <c r="C768" s="228"/>
      <c r="D768" s="229" t="s">
        <v>157</v>
      </c>
      <c r="E768" s="230" t="s">
        <v>1</v>
      </c>
      <c r="F768" s="231" t="s">
        <v>837</v>
      </c>
      <c r="G768" s="228"/>
      <c r="H768" s="230" t="s">
        <v>1</v>
      </c>
      <c r="I768" s="232"/>
      <c r="J768" s="228"/>
      <c r="K768" s="228"/>
      <c r="L768" s="233"/>
      <c r="M768" s="234"/>
      <c r="N768" s="235"/>
      <c r="O768" s="235"/>
      <c r="P768" s="235"/>
      <c r="Q768" s="235"/>
      <c r="R768" s="235"/>
      <c r="S768" s="235"/>
      <c r="T768" s="236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7" t="s">
        <v>157</v>
      </c>
      <c r="AU768" s="237" t="s">
        <v>156</v>
      </c>
      <c r="AV768" s="13" t="s">
        <v>80</v>
      </c>
      <c r="AW768" s="13" t="s">
        <v>30</v>
      </c>
      <c r="AX768" s="13" t="s">
        <v>14</v>
      </c>
      <c r="AY768" s="237" t="s">
        <v>147</v>
      </c>
    </row>
    <row r="769" s="14" customFormat="1">
      <c r="A769" s="14"/>
      <c r="B769" s="238"/>
      <c r="C769" s="239"/>
      <c r="D769" s="229" t="s">
        <v>157</v>
      </c>
      <c r="E769" s="240" t="s">
        <v>1</v>
      </c>
      <c r="F769" s="241" t="s">
        <v>176</v>
      </c>
      <c r="G769" s="239"/>
      <c r="H769" s="242">
        <v>5</v>
      </c>
      <c r="I769" s="243"/>
      <c r="J769" s="239"/>
      <c r="K769" s="239"/>
      <c r="L769" s="244"/>
      <c r="M769" s="245"/>
      <c r="N769" s="246"/>
      <c r="O769" s="246"/>
      <c r="P769" s="246"/>
      <c r="Q769" s="246"/>
      <c r="R769" s="246"/>
      <c r="S769" s="246"/>
      <c r="T769" s="247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8" t="s">
        <v>157</v>
      </c>
      <c r="AU769" s="248" t="s">
        <v>156</v>
      </c>
      <c r="AV769" s="14" t="s">
        <v>156</v>
      </c>
      <c r="AW769" s="14" t="s">
        <v>30</v>
      </c>
      <c r="AX769" s="14" t="s">
        <v>14</v>
      </c>
      <c r="AY769" s="248" t="s">
        <v>147</v>
      </c>
    </row>
    <row r="770" s="15" customFormat="1">
      <c r="A770" s="15"/>
      <c r="B770" s="249"/>
      <c r="C770" s="250"/>
      <c r="D770" s="229" t="s">
        <v>157</v>
      </c>
      <c r="E770" s="251" t="s">
        <v>1</v>
      </c>
      <c r="F770" s="252" t="s">
        <v>160</v>
      </c>
      <c r="G770" s="250"/>
      <c r="H770" s="253">
        <v>5</v>
      </c>
      <c r="I770" s="254"/>
      <c r="J770" s="250"/>
      <c r="K770" s="250"/>
      <c r="L770" s="255"/>
      <c r="M770" s="256"/>
      <c r="N770" s="257"/>
      <c r="O770" s="257"/>
      <c r="P770" s="257"/>
      <c r="Q770" s="257"/>
      <c r="R770" s="257"/>
      <c r="S770" s="257"/>
      <c r="T770" s="258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59" t="s">
        <v>157</v>
      </c>
      <c r="AU770" s="259" t="s">
        <v>156</v>
      </c>
      <c r="AV770" s="15" t="s">
        <v>155</v>
      </c>
      <c r="AW770" s="15" t="s">
        <v>30</v>
      </c>
      <c r="AX770" s="15" t="s">
        <v>80</v>
      </c>
      <c r="AY770" s="259" t="s">
        <v>147</v>
      </c>
    </row>
    <row r="771" s="2" customFormat="1" ht="24.15" customHeight="1">
      <c r="A771" s="38"/>
      <c r="B771" s="39"/>
      <c r="C771" s="214" t="s">
        <v>540</v>
      </c>
      <c r="D771" s="214" t="s">
        <v>150</v>
      </c>
      <c r="E771" s="215" t="s">
        <v>842</v>
      </c>
      <c r="F771" s="216" t="s">
        <v>843</v>
      </c>
      <c r="G771" s="217" t="s">
        <v>168</v>
      </c>
      <c r="H771" s="218">
        <v>67.099999999999994</v>
      </c>
      <c r="I771" s="219"/>
      <c r="J771" s="220">
        <f>ROUND(I771*H771,2)</f>
        <v>0</v>
      </c>
      <c r="K771" s="216" t="s">
        <v>154</v>
      </c>
      <c r="L771" s="44"/>
      <c r="M771" s="221" t="s">
        <v>1</v>
      </c>
      <c r="N771" s="222" t="s">
        <v>39</v>
      </c>
      <c r="O771" s="91"/>
      <c r="P771" s="223">
        <f>O771*H771</f>
        <v>0</v>
      </c>
      <c r="Q771" s="223">
        <v>0</v>
      </c>
      <c r="R771" s="223">
        <f>Q771*H771</f>
        <v>0</v>
      </c>
      <c r="S771" s="223">
        <v>0</v>
      </c>
      <c r="T771" s="224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5" t="s">
        <v>155</v>
      </c>
      <c r="AT771" s="225" t="s">
        <v>150</v>
      </c>
      <c r="AU771" s="225" t="s">
        <v>156</v>
      </c>
      <c r="AY771" s="17" t="s">
        <v>147</v>
      </c>
      <c r="BE771" s="226">
        <f>IF(N771="základní",J771,0)</f>
        <v>0</v>
      </c>
      <c r="BF771" s="226">
        <f>IF(N771="snížená",J771,0)</f>
        <v>0</v>
      </c>
      <c r="BG771" s="226">
        <f>IF(N771="zákl. přenesená",J771,0)</f>
        <v>0</v>
      </c>
      <c r="BH771" s="226">
        <f>IF(N771="sníž. přenesená",J771,0)</f>
        <v>0</v>
      </c>
      <c r="BI771" s="226">
        <f>IF(N771="nulová",J771,0)</f>
        <v>0</v>
      </c>
      <c r="BJ771" s="17" t="s">
        <v>156</v>
      </c>
      <c r="BK771" s="226">
        <f>ROUND(I771*H771,2)</f>
        <v>0</v>
      </c>
      <c r="BL771" s="17" t="s">
        <v>155</v>
      </c>
      <c r="BM771" s="225" t="s">
        <v>844</v>
      </c>
    </row>
    <row r="772" s="13" customFormat="1">
      <c r="A772" s="13"/>
      <c r="B772" s="227"/>
      <c r="C772" s="228"/>
      <c r="D772" s="229" t="s">
        <v>157</v>
      </c>
      <c r="E772" s="230" t="s">
        <v>1</v>
      </c>
      <c r="F772" s="231" t="s">
        <v>370</v>
      </c>
      <c r="G772" s="228"/>
      <c r="H772" s="230" t="s">
        <v>1</v>
      </c>
      <c r="I772" s="232"/>
      <c r="J772" s="228"/>
      <c r="K772" s="228"/>
      <c r="L772" s="233"/>
      <c r="M772" s="234"/>
      <c r="N772" s="235"/>
      <c r="O772" s="235"/>
      <c r="P772" s="235"/>
      <c r="Q772" s="235"/>
      <c r="R772" s="235"/>
      <c r="S772" s="235"/>
      <c r="T772" s="236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7" t="s">
        <v>157</v>
      </c>
      <c r="AU772" s="237" t="s">
        <v>156</v>
      </c>
      <c r="AV772" s="13" t="s">
        <v>80</v>
      </c>
      <c r="AW772" s="13" t="s">
        <v>30</v>
      </c>
      <c r="AX772" s="13" t="s">
        <v>14</v>
      </c>
      <c r="AY772" s="237" t="s">
        <v>147</v>
      </c>
    </row>
    <row r="773" s="14" customFormat="1">
      <c r="A773" s="14"/>
      <c r="B773" s="238"/>
      <c r="C773" s="239"/>
      <c r="D773" s="229" t="s">
        <v>157</v>
      </c>
      <c r="E773" s="240" t="s">
        <v>1</v>
      </c>
      <c r="F773" s="241" t="s">
        <v>230</v>
      </c>
      <c r="G773" s="239"/>
      <c r="H773" s="242">
        <v>2.5</v>
      </c>
      <c r="I773" s="243"/>
      <c r="J773" s="239"/>
      <c r="K773" s="239"/>
      <c r="L773" s="244"/>
      <c r="M773" s="245"/>
      <c r="N773" s="246"/>
      <c r="O773" s="246"/>
      <c r="P773" s="246"/>
      <c r="Q773" s="246"/>
      <c r="R773" s="246"/>
      <c r="S773" s="246"/>
      <c r="T773" s="247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8" t="s">
        <v>157</v>
      </c>
      <c r="AU773" s="248" t="s">
        <v>156</v>
      </c>
      <c r="AV773" s="14" t="s">
        <v>156</v>
      </c>
      <c r="AW773" s="14" t="s">
        <v>30</v>
      </c>
      <c r="AX773" s="14" t="s">
        <v>14</v>
      </c>
      <c r="AY773" s="248" t="s">
        <v>147</v>
      </c>
    </row>
    <row r="774" s="14" customFormat="1">
      <c r="A774" s="14"/>
      <c r="B774" s="238"/>
      <c r="C774" s="239"/>
      <c r="D774" s="229" t="s">
        <v>157</v>
      </c>
      <c r="E774" s="240" t="s">
        <v>1</v>
      </c>
      <c r="F774" s="241" t="s">
        <v>833</v>
      </c>
      <c r="G774" s="239"/>
      <c r="H774" s="242">
        <v>4.5</v>
      </c>
      <c r="I774" s="243"/>
      <c r="J774" s="239"/>
      <c r="K774" s="239"/>
      <c r="L774" s="244"/>
      <c r="M774" s="245"/>
      <c r="N774" s="246"/>
      <c r="O774" s="246"/>
      <c r="P774" s="246"/>
      <c r="Q774" s="246"/>
      <c r="R774" s="246"/>
      <c r="S774" s="246"/>
      <c r="T774" s="24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8" t="s">
        <v>157</v>
      </c>
      <c r="AU774" s="248" t="s">
        <v>156</v>
      </c>
      <c r="AV774" s="14" t="s">
        <v>156</v>
      </c>
      <c r="AW774" s="14" t="s">
        <v>30</v>
      </c>
      <c r="AX774" s="14" t="s">
        <v>14</v>
      </c>
      <c r="AY774" s="248" t="s">
        <v>147</v>
      </c>
    </row>
    <row r="775" s="14" customFormat="1">
      <c r="A775" s="14"/>
      <c r="B775" s="238"/>
      <c r="C775" s="239"/>
      <c r="D775" s="229" t="s">
        <v>157</v>
      </c>
      <c r="E775" s="240" t="s">
        <v>1</v>
      </c>
      <c r="F775" s="241" t="s">
        <v>226</v>
      </c>
      <c r="G775" s="239"/>
      <c r="H775" s="242">
        <v>6.0999999999999996</v>
      </c>
      <c r="I775" s="243"/>
      <c r="J775" s="239"/>
      <c r="K775" s="239"/>
      <c r="L775" s="244"/>
      <c r="M775" s="245"/>
      <c r="N775" s="246"/>
      <c r="O775" s="246"/>
      <c r="P775" s="246"/>
      <c r="Q775" s="246"/>
      <c r="R775" s="246"/>
      <c r="S775" s="246"/>
      <c r="T775" s="247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8" t="s">
        <v>157</v>
      </c>
      <c r="AU775" s="248" t="s">
        <v>156</v>
      </c>
      <c r="AV775" s="14" t="s">
        <v>156</v>
      </c>
      <c r="AW775" s="14" t="s">
        <v>30</v>
      </c>
      <c r="AX775" s="14" t="s">
        <v>14</v>
      </c>
      <c r="AY775" s="248" t="s">
        <v>147</v>
      </c>
    </row>
    <row r="776" s="14" customFormat="1">
      <c r="A776" s="14"/>
      <c r="B776" s="238"/>
      <c r="C776" s="239"/>
      <c r="D776" s="229" t="s">
        <v>157</v>
      </c>
      <c r="E776" s="240" t="s">
        <v>1</v>
      </c>
      <c r="F776" s="241" t="s">
        <v>371</v>
      </c>
      <c r="G776" s="239"/>
      <c r="H776" s="242">
        <v>54</v>
      </c>
      <c r="I776" s="243"/>
      <c r="J776" s="239"/>
      <c r="K776" s="239"/>
      <c r="L776" s="244"/>
      <c r="M776" s="245"/>
      <c r="N776" s="246"/>
      <c r="O776" s="246"/>
      <c r="P776" s="246"/>
      <c r="Q776" s="246"/>
      <c r="R776" s="246"/>
      <c r="S776" s="246"/>
      <c r="T776" s="247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8" t="s">
        <v>157</v>
      </c>
      <c r="AU776" s="248" t="s">
        <v>156</v>
      </c>
      <c r="AV776" s="14" t="s">
        <v>156</v>
      </c>
      <c r="AW776" s="14" t="s">
        <v>30</v>
      </c>
      <c r="AX776" s="14" t="s">
        <v>14</v>
      </c>
      <c r="AY776" s="248" t="s">
        <v>147</v>
      </c>
    </row>
    <row r="777" s="15" customFormat="1">
      <c r="A777" s="15"/>
      <c r="B777" s="249"/>
      <c r="C777" s="250"/>
      <c r="D777" s="229" t="s">
        <v>157</v>
      </c>
      <c r="E777" s="251" t="s">
        <v>1</v>
      </c>
      <c r="F777" s="252" t="s">
        <v>160</v>
      </c>
      <c r="G777" s="250"/>
      <c r="H777" s="253">
        <v>67.099999999999994</v>
      </c>
      <c r="I777" s="254"/>
      <c r="J777" s="250"/>
      <c r="K777" s="250"/>
      <c r="L777" s="255"/>
      <c r="M777" s="256"/>
      <c r="N777" s="257"/>
      <c r="O777" s="257"/>
      <c r="P777" s="257"/>
      <c r="Q777" s="257"/>
      <c r="R777" s="257"/>
      <c r="S777" s="257"/>
      <c r="T777" s="258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59" t="s">
        <v>157</v>
      </c>
      <c r="AU777" s="259" t="s">
        <v>156</v>
      </c>
      <c r="AV777" s="15" t="s">
        <v>155</v>
      </c>
      <c r="AW777" s="15" t="s">
        <v>30</v>
      </c>
      <c r="AX777" s="15" t="s">
        <v>80</v>
      </c>
      <c r="AY777" s="259" t="s">
        <v>147</v>
      </c>
    </row>
    <row r="778" s="2" customFormat="1" ht="24.15" customHeight="1">
      <c r="A778" s="38"/>
      <c r="B778" s="39"/>
      <c r="C778" s="214" t="s">
        <v>845</v>
      </c>
      <c r="D778" s="214" t="s">
        <v>150</v>
      </c>
      <c r="E778" s="215" t="s">
        <v>846</v>
      </c>
      <c r="F778" s="216" t="s">
        <v>847</v>
      </c>
      <c r="G778" s="217" t="s">
        <v>168</v>
      </c>
      <c r="H778" s="218">
        <v>67.099999999999994</v>
      </c>
      <c r="I778" s="219"/>
      <c r="J778" s="220">
        <f>ROUND(I778*H778,2)</f>
        <v>0</v>
      </c>
      <c r="K778" s="216" t="s">
        <v>154</v>
      </c>
      <c r="L778" s="44"/>
      <c r="M778" s="221" t="s">
        <v>1</v>
      </c>
      <c r="N778" s="222" t="s">
        <v>39</v>
      </c>
      <c r="O778" s="91"/>
      <c r="P778" s="223">
        <f>O778*H778</f>
        <v>0</v>
      </c>
      <c r="Q778" s="223">
        <v>0</v>
      </c>
      <c r="R778" s="223">
        <f>Q778*H778</f>
        <v>0</v>
      </c>
      <c r="S778" s="223">
        <v>0</v>
      </c>
      <c r="T778" s="224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5" t="s">
        <v>155</v>
      </c>
      <c r="AT778" s="225" t="s">
        <v>150</v>
      </c>
      <c r="AU778" s="225" t="s">
        <v>156</v>
      </c>
      <c r="AY778" s="17" t="s">
        <v>147</v>
      </c>
      <c r="BE778" s="226">
        <f>IF(N778="základní",J778,0)</f>
        <v>0</v>
      </c>
      <c r="BF778" s="226">
        <f>IF(N778="snížená",J778,0)</f>
        <v>0</v>
      </c>
      <c r="BG778" s="226">
        <f>IF(N778="zákl. přenesená",J778,0)</f>
        <v>0</v>
      </c>
      <c r="BH778" s="226">
        <f>IF(N778="sníž. přenesená",J778,0)</f>
        <v>0</v>
      </c>
      <c r="BI778" s="226">
        <f>IF(N778="nulová",J778,0)</f>
        <v>0</v>
      </c>
      <c r="BJ778" s="17" t="s">
        <v>156</v>
      </c>
      <c r="BK778" s="226">
        <f>ROUND(I778*H778,2)</f>
        <v>0</v>
      </c>
      <c r="BL778" s="17" t="s">
        <v>155</v>
      </c>
      <c r="BM778" s="225" t="s">
        <v>848</v>
      </c>
    </row>
    <row r="779" s="13" customFormat="1">
      <c r="A779" s="13"/>
      <c r="B779" s="227"/>
      <c r="C779" s="228"/>
      <c r="D779" s="229" t="s">
        <v>157</v>
      </c>
      <c r="E779" s="230" t="s">
        <v>1</v>
      </c>
      <c r="F779" s="231" t="s">
        <v>370</v>
      </c>
      <c r="G779" s="228"/>
      <c r="H779" s="230" t="s">
        <v>1</v>
      </c>
      <c r="I779" s="232"/>
      <c r="J779" s="228"/>
      <c r="K779" s="228"/>
      <c r="L779" s="233"/>
      <c r="M779" s="234"/>
      <c r="N779" s="235"/>
      <c r="O779" s="235"/>
      <c r="P779" s="235"/>
      <c r="Q779" s="235"/>
      <c r="R779" s="235"/>
      <c r="S779" s="235"/>
      <c r="T779" s="236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7" t="s">
        <v>157</v>
      </c>
      <c r="AU779" s="237" t="s">
        <v>156</v>
      </c>
      <c r="AV779" s="13" t="s">
        <v>80</v>
      </c>
      <c r="AW779" s="13" t="s">
        <v>30</v>
      </c>
      <c r="AX779" s="13" t="s">
        <v>14</v>
      </c>
      <c r="AY779" s="237" t="s">
        <v>147</v>
      </c>
    </row>
    <row r="780" s="14" customFormat="1">
      <c r="A780" s="14"/>
      <c r="B780" s="238"/>
      <c r="C780" s="239"/>
      <c r="D780" s="229" t="s">
        <v>157</v>
      </c>
      <c r="E780" s="240" t="s">
        <v>1</v>
      </c>
      <c r="F780" s="241" t="s">
        <v>230</v>
      </c>
      <c r="G780" s="239"/>
      <c r="H780" s="242">
        <v>2.5</v>
      </c>
      <c r="I780" s="243"/>
      <c r="J780" s="239"/>
      <c r="K780" s="239"/>
      <c r="L780" s="244"/>
      <c r="M780" s="245"/>
      <c r="N780" s="246"/>
      <c r="O780" s="246"/>
      <c r="P780" s="246"/>
      <c r="Q780" s="246"/>
      <c r="R780" s="246"/>
      <c r="S780" s="246"/>
      <c r="T780" s="247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8" t="s">
        <v>157</v>
      </c>
      <c r="AU780" s="248" t="s">
        <v>156</v>
      </c>
      <c r="AV780" s="14" t="s">
        <v>156</v>
      </c>
      <c r="AW780" s="14" t="s">
        <v>30</v>
      </c>
      <c r="AX780" s="14" t="s">
        <v>14</v>
      </c>
      <c r="AY780" s="248" t="s">
        <v>147</v>
      </c>
    </row>
    <row r="781" s="14" customFormat="1">
      <c r="A781" s="14"/>
      <c r="B781" s="238"/>
      <c r="C781" s="239"/>
      <c r="D781" s="229" t="s">
        <v>157</v>
      </c>
      <c r="E781" s="240" t="s">
        <v>1</v>
      </c>
      <c r="F781" s="241" t="s">
        <v>833</v>
      </c>
      <c r="G781" s="239"/>
      <c r="H781" s="242">
        <v>4.5</v>
      </c>
      <c r="I781" s="243"/>
      <c r="J781" s="239"/>
      <c r="K781" s="239"/>
      <c r="L781" s="244"/>
      <c r="M781" s="245"/>
      <c r="N781" s="246"/>
      <c r="O781" s="246"/>
      <c r="P781" s="246"/>
      <c r="Q781" s="246"/>
      <c r="R781" s="246"/>
      <c r="S781" s="246"/>
      <c r="T781" s="247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8" t="s">
        <v>157</v>
      </c>
      <c r="AU781" s="248" t="s">
        <v>156</v>
      </c>
      <c r="AV781" s="14" t="s">
        <v>156</v>
      </c>
      <c r="AW781" s="14" t="s">
        <v>30</v>
      </c>
      <c r="AX781" s="14" t="s">
        <v>14</v>
      </c>
      <c r="AY781" s="248" t="s">
        <v>147</v>
      </c>
    </row>
    <row r="782" s="14" customFormat="1">
      <c r="A782" s="14"/>
      <c r="B782" s="238"/>
      <c r="C782" s="239"/>
      <c r="D782" s="229" t="s">
        <v>157</v>
      </c>
      <c r="E782" s="240" t="s">
        <v>1</v>
      </c>
      <c r="F782" s="241" t="s">
        <v>226</v>
      </c>
      <c r="G782" s="239"/>
      <c r="H782" s="242">
        <v>6.0999999999999996</v>
      </c>
      <c r="I782" s="243"/>
      <c r="J782" s="239"/>
      <c r="K782" s="239"/>
      <c r="L782" s="244"/>
      <c r="M782" s="245"/>
      <c r="N782" s="246"/>
      <c r="O782" s="246"/>
      <c r="P782" s="246"/>
      <c r="Q782" s="246"/>
      <c r="R782" s="246"/>
      <c r="S782" s="246"/>
      <c r="T782" s="247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8" t="s">
        <v>157</v>
      </c>
      <c r="AU782" s="248" t="s">
        <v>156</v>
      </c>
      <c r="AV782" s="14" t="s">
        <v>156</v>
      </c>
      <c r="AW782" s="14" t="s">
        <v>30</v>
      </c>
      <c r="AX782" s="14" t="s">
        <v>14</v>
      </c>
      <c r="AY782" s="248" t="s">
        <v>147</v>
      </c>
    </row>
    <row r="783" s="14" customFormat="1">
      <c r="A783" s="14"/>
      <c r="B783" s="238"/>
      <c r="C783" s="239"/>
      <c r="D783" s="229" t="s">
        <v>157</v>
      </c>
      <c r="E783" s="240" t="s">
        <v>1</v>
      </c>
      <c r="F783" s="241" t="s">
        <v>371</v>
      </c>
      <c r="G783" s="239"/>
      <c r="H783" s="242">
        <v>54</v>
      </c>
      <c r="I783" s="243"/>
      <c r="J783" s="239"/>
      <c r="K783" s="239"/>
      <c r="L783" s="244"/>
      <c r="M783" s="245"/>
      <c r="N783" s="246"/>
      <c r="O783" s="246"/>
      <c r="P783" s="246"/>
      <c r="Q783" s="246"/>
      <c r="R783" s="246"/>
      <c r="S783" s="246"/>
      <c r="T783" s="247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8" t="s">
        <v>157</v>
      </c>
      <c r="AU783" s="248" t="s">
        <v>156</v>
      </c>
      <c r="AV783" s="14" t="s">
        <v>156</v>
      </c>
      <c r="AW783" s="14" t="s">
        <v>30</v>
      </c>
      <c r="AX783" s="14" t="s">
        <v>14</v>
      </c>
      <c r="AY783" s="248" t="s">
        <v>147</v>
      </c>
    </row>
    <row r="784" s="15" customFormat="1">
      <c r="A784" s="15"/>
      <c r="B784" s="249"/>
      <c r="C784" s="250"/>
      <c r="D784" s="229" t="s">
        <v>157</v>
      </c>
      <c r="E784" s="251" t="s">
        <v>1</v>
      </c>
      <c r="F784" s="252" t="s">
        <v>160</v>
      </c>
      <c r="G784" s="250"/>
      <c r="H784" s="253">
        <v>67.099999999999994</v>
      </c>
      <c r="I784" s="254"/>
      <c r="J784" s="250"/>
      <c r="K784" s="250"/>
      <c r="L784" s="255"/>
      <c r="M784" s="256"/>
      <c r="N784" s="257"/>
      <c r="O784" s="257"/>
      <c r="P784" s="257"/>
      <c r="Q784" s="257"/>
      <c r="R784" s="257"/>
      <c r="S784" s="257"/>
      <c r="T784" s="258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59" t="s">
        <v>157</v>
      </c>
      <c r="AU784" s="259" t="s">
        <v>156</v>
      </c>
      <c r="AV784" s="15" t="s">
        <v>155</v>
      </c>
      <c r="AW784" s="15" t="s">
        <v>30</v>
      </c>
      <c r="AX784" s="15" t="s">
        <v>80</v>
      </c>
      <c r="AY784" s="259" t="s">
        <v>147</v>
      </c>
    </row>
    <row r="785" s="12" customFormat="1" ht="25.92" customHeight="1">
      <c r="A785" s="12"/>
      <c r="B785" s="198"/>
      <c r="C785" s="199"/>
      <c r="D785" s="200" t="s">
        <v>72</v>
      </c>
      <c r="E785" s="201" t="s">
        <v>849</v>
      </c>
      <c r="F785" s="201" t="s">
        <v>850</v>
      </c>
      <c r="G785" s="199"/>
      <c r="H785" s="199"/>
      <c r="I785" s="202"/>
      <c r="J785" s="203">
        <f>BK785</f>
        <v>0</v>
      </c>
      <c r="K785" s="199"/>
      <c r="L785" s="204"/>
      <c r="M785" s="205"/>
      <c r="N785" s="206"/>
      <c r="O785" s="206"/>
      <c r="P785" s="207">
        <f>P786+P795+P804+P836+P849+P874+P879+P890+P895+P902+P911</f>
        <v>0</v>
      </c>
      <c r="Q785" s="206"/>
      <c r="R785" s="207">
        <f>R786+R795+R804+R836+R849+R874+R879+R890+R895+R902+R911</f>
        <v>0</v>
      </c>
      <c r="S785" s="206"/>
      <c r="T785" s="208">
        <f>T786+T795+T804+T836+T849+T874+T879+T890+T895+T902+T911</f>
        <v>0</v>
      </c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R785" s="209" t="s">
        <v>80</v>
      </c>
      <c r="AT785" s="210" t="s">
        <v>72</v>
      </c>
      <c r="AU785" s="210" t="s">
        <v>14</v>
      </c>
      <c r="AY785" s="209" t="s">
        <v>147</v>
      </c>
      <c r="BK785" s="211">
        <f>BK786+BK795+BK804+BK836+BK849+BK874+BK879+BK890+BK895+BK902+BK911</f>
        <v>0</v>
      </c>
    </row>
    <row r="786" s="12" customFormat="1" ht="22.8" customHeight="1">
      <c r="A786" s="12"/>
      <c r="B786" s="198"/>
      <c r="C786" s="199"/>
      <c r="D786" s="200" t="s">
        <v>72</v>
      </c>
      <c r="E786" s="212" t="s">
        <v>148</v>
      </c>
      <c r="F786" s="212" t="s">
        <v>149</v>
      </c>
      <c r="G786" s="199"/>
      <c r="H786" s="199"/>
      <c r="I786" s="202"/>
      <c r="J786" s="213">
        <f>BK786</f>
        <v>0</v>
      </c>
      <c r="K786" s="199"/>
      <c r="L786" s="204"/>
      <c r="M786" s="205"/>
      <c r="N786" s="206"/>
      <c r="O786" s="206"/>
      <c r="P786" s="207">
        <f>SUM(P787:P794)</f>
        <v>0</v>
      </c>
      <c r="Q786" s="206"/>
      <c r="R786" s="207">
        <f>SUM(R787:R794)</f>
        <v>0</v>
      </c>
      <c r="S786" s="206"/>
      <c r="T786" s="208">
        <f>SUM(T787:T794)</f>
        <v>0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209" t="s">
        <v>80</v>
      </c>
      <c r="AT786" s="210" t="s">
        <v>72</v>
      </c>
      <c r="AU786" s="210" t="s">
        <v>80</v>
      </c>
      <c r="AY786" s="209" t="s">
        <v>147</v>
      </c>
      <c r="BK786" s="211">
        <f>SUM(BK787:BK794)</f>
        <v>0</v>
      </c>
    </row>
    <row r="787" s="2" customFormat="1" ht="21.75" customHeight="1">
      <c r="A787" s="38"/>
      <c r="B787" s="39"/>
      <c r="C787" s="214" t="s">
        <v>543</v>
      </c>
      <c r="D787" s="214" t="s">
        <v>150</v>
      </c>
      <c r="E787" s="215" t="s">
        <v>151</v>
      </c>
      <c r="F787" s="216" t="s">
        <v>152</v>
      </c>
      <c r="G787" s="217" t="s">
        <v>153</v>
      </c>
      <c r="H787" s="218">
        <v>1.1699999999999999</v>
      </c>
      <c r="I787" s="219"/>
      <c r="J787" s="220">
        <f>ROUND(I787*H787,2)</f>
        <v>0</v>
      </c>
      <c r="K787" s="216" t="s">
        <v>154</v>
      </c>
      <c r="L787" s="44"/>
      <c r="M787" s="221" t="s">
        <v>1</v>
      </c>
      <c r="N787" s="222" t="s">
        <v>39</v>
      </c>
      <c r="O787" s="91"/>
      <c r="P787" s="223">
        <f>O787*H787</f>
        <v>0</v>
      </c>
      <c r="Q787" s="223">
        <v>0</v>
      </c>
      <c r="R787" s="223">
        <f>Q787*H787</f>
        <v>0</v>
      </c>
      <c r="S787" s="223">
        <v>0</v>
      </c>
      <c r="T787" s="224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5" t="s">
        <v>155</v>
      </c>
      <c r="AT787" s="225" t="s">
        <v>150</v>
      </c>
      <c r="AU787" s="225" t="s">
        <v>156</v>
      </c>
      <c r="AY787" s="17" t="s">
        <v>147</v>
      </c>
      <c r="BE787" s="226">
        <f>IF(N787="základní",J787,0)</f>
        <v>0</v>
      </c>
      <c r="BF787" s="226">
        <f>IF(N787="snížená",J787,0)</f>
        <v>0</v>
      </c>
      <c r="BG787" s="226">
        <f>IF(N787="zákl. přenesená",J787,0)</f>
        <v>0</v>
      </c>
      <c r="BH787" s="226">
        <f>IF(N787="sníž. přenesená",J787,0)</f>
        <v>0</v>
      </c>
      <c r="BI787" s="226">
        <f>IF(N787="nulová",J787,0)</f>
        <v>0</v>
      </c>
      <c r="BJ787" s="17" t="s">
        <v>156</v>
      </c>
      <c r="BK787" s="226">
        <f>ROUND(I787*H787,2)</f>
        <v>0</v>
      </c>
      <c r="BL787" s="17" t="s">
        <v>155</v>
      </c>
      <c r="BM787" s="225" t="s">
        <v>851</v>
      </c>
    </row>
    <row r="788" s="13" customFormat="1">
      <c r="A788" s="13"/>
      <c r="B788" s="227"/>
      <c r="C788" s="228"/>
      <c r="D788" s="229" t="s">
        <v>157</v>
      </c>
      <c r="E788" s="230" t="s">
        <v>1</v>
      </c>
      <c r="F788" s="231" t="s">
        <v>852</v>
      </c>
      <c r="G788" s="228"/>
      <c r="H788" s="230" t="s">
        <v>1</v>
      </c>
      <c r="I788" s="232"/>
      <c r="J788" s="228"/>
      <c r="K788" s="228"/>
      <c r="L788" s="233"/>
      <c r="M788" s="234"/>
      <c r="N788" s="235"/>
      <c r="O788" s="235"/>
      <c r="P788" s="235"/>
      <c r="Q788" s="235"/>
      <c r="R788" s="235"/>
      <c r="S788" s="235"/>
      <c r="T788" s="23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7" t="s">
        <v>157</v>
      </c>
      <c r="AU788" s="237" t="s">
        <v>156</v>
      </c>
      <c r="AV788" s="13" t="s">
        <v>80</v>
      </c>
      <c r="AW788" s="13" t="s">
        <v>30</v>
      </c>
      <c r="AX788" s="13" t="s">
        <v>14</v>
      </c>
      <c r="AY788" s="237" t="s">
        <v>147</v>
      </c>
    </row>
    <row r="789" s="14" customFormat="1">
      <c r="A789" s="14"/>
      <c r="B789" s="238"/>
      <c r="C789" s="239"/>
      <c r="D789" s="229" t="s">
        <v>157</v>
      </c>
      <c r="E789" s="240" t="s">
        <v>1</v>
      </c>
      <c r="F789" s="241" t="s">
        <v>853</v>
      </c>
      <c r="G789" s="239"/>
      <c r="H789" s="242">
        <v>1.1699999999999999</v>
      </c>
      <c r="I789" s="243"/>
      <c r="J789" s="239"/>
      <c r="K789" s="239"/>
      <c r="L789" s="244"/>
      <c r="M789" s="245"/>
      <c r="N789" s="246"/>
      <c r="O789" s="246"/>
      <c r="P789" s="246"/>
      <c r="Q789" s="246"/>
      <c r="R789" s="246"/>
      <c r="S789" s="246"/>
      <c r="T789" s="247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8" t="s">
        <v>157</v>
      </c>
      <c r="AU789" s="248" t="s">
        <v>156</v>
      </c>
      <c r="AV789" s="14" t="s">
        <v>156</v>
      </c>
      <c r="AW789" s="14" t="s">
        <v>30</v>
      </c>
      <c r="AX789" s="14" t="s">
        <v>14</v>
      </c>
      <c r="AY789" s="248" t="s">
        <v>147</v>
      </c>
    </row>
    <row r="790" s="15" customFormat="1">
      <c r="A790" s="15"/>
      <c r="B790" s="249"/>
      <c r="C790" s="250"/>
      <c r="D790" s="229" t="s">
        <v>157</v>
      </c>
      <c r="E790" s="251" t="s">
        <v>1</v>
      </c>
      <c r="F790" s="252" t="s">
        <v>160</v>
      </c>
      <c r="G790" s="250"/>
      <c r="H790" s="253">
        <v>1.1699999999999999</v>
      </c>
      <c r="I790" s="254"/>
      <c r="J790" s="250"/>
      <c r="K790" s="250"/>
      <c r="L790" s="255"/>
      <c r="M790" s="256"/>
      <c r="N790" s="257"/>
      <c r="O790" s="257"/>
      <c r="P790" s="257"/>
      <c r="Q790" s="257"/>
      <c r="R790" s="257"/>
      <c r="S790" s="257"/>
      <c r="T790" s="258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59" t="s">
        <v>157</v>
      </c>
      <c r="AU790" s="259" t="s">
        <v>156</v>
      </c>
      <c r="AV790" s="15" t="s">
        <v>155</v>
      </c>
      <c r="AW790" s="15" t="s">
        <v>30</v>
      </c>
      <c r="AX790" s="15" t="s">
        <v>80</v>
      </c>
      <c r="AY790" s="259" t="s">
        <v>147</v>
      </c>
    </row>
    <row r="791" s="2" customFormat="1" ht="24.15" customHeight="1">
      <c r="A791" s="38"/>
      <c r="B791" s="39"/>
      <c r="C791" s="214" t="s">
        <v>854</v>
      </c>
      <c r="D791" s="214" t="s">
        <v>150</v>
      </c>
      <c r="E791" s="215" t="s">
        <v>161</v>
      </c>
      <c r="F791" s="216" t="s">
        <v>162</v>
      </c>
      <c r="G791" s="217" t="s">
        <v>153</v>
      </c>
      <c r="H791" s="218">
        <v>1.1699999999999999</v>
      </c>
      <c r="I791" s="219"/>
      <c r="J791" s="220">
        <f>ROUND(I791*H791,2)</f>
        <v>0</v>
      </c>
      <c r="K791" s="216" t="s">
        <v>154</v>
      </c>
      <c r="L791" s="44"/>
      <c r="M791" s="221" t="s">
        <v>1</v>
      </c>
      <c r="N791" s="222" t="s">
        <v>39</v>
      </c>
      <c r="O791" s="91"/>
      <c r="P791" s="223">
        <f>O791*H791</f>
        <v>0</v>
      </c>
      <c r="Q791" s="223">
        <v>0</v>
      </c>
      <c r="R791" s="223">
        <f>Q791*H791</f>
        <v>0</v>
      </c>
      <c r="S791" s="223">
        <v>0</v>
      </c>
      <c r="T791" s="224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5" t="s">
        <v>155</v>
      </c>
      <c r="AT791" s="225" t="s">
        <v>150</v>
      </c>
      <c r="AU791" s="225" t="s">
        <v>156</v>
      </c>
      <c r="AY791" s="17" t="s">
        <v>147</v>
      </c>
      <c r="BE791" s="226">
        <f>IF(N791="základní",J791,0)</f>
        <v>0</v>
      </c>
      <c r="BF791" s="226">
        <f>IF(N791="snížená",J791,0)</f>
        <v>0</v>
      </c>
      <c r="BG791" s="226">
        <f>IF(N791="zákl. přenesená",J791,0)</f>
        <v>0</v>
      </c>
      <c r="BH791" s="226">
        <f>IF(N791="sníž. přenesená",J791,0)</f>
        <v>0</v>
      </c>
      <c r="BI791" s="226">
        <f>IF(N791="nulová",J791,0)</f>
        <v>0</v>
      </c>
      <c r="BJ791" s="17" t="s">
        <v>156</v>
      </c>
      <c r="BK791" s="226">
        <f>ROUND(I791*H791,2)</f>
        <v>0</v>
      </c>
      <c r="BL791" s="17" t="s">
        <v>155</v>
      </c>
      <c r="BM791" s="225" t="s">
        <v>855</v>
      </c>
    </row>
    <row r="792" s="13" customFormat="1">
      <c r="A792" s="13"/>
      <c r="B792" s="227"/>
      <c r="C792" s="228"/>
      <c r="D792" s="229" t="s">
        <v>157</v>
      </c>
      <c r="E792" s="230" t="s">
        <v>1</v>
      </c>
      <c r="F792" s="231" t="s">
        <v>852</v>
      </c>
      <c r="G792" s="228"/>
      <c r="H792" s="230" t="s">
        <v>1</v>
      </c>
      <c r="I792" s="232"/>
      <c r="J792" s="228"/>
      <c r="K792" s="228"/>
      <c r="L792" s="233"/>
      <c r="M792" s="234"/>
      <c r="N792" s="235"/>
      <c r="O792" s="235"/>
      <c r="P792" s="235"/>
      <c r="Q792" s="235"/>
      <c r="R792" s="235"/>
      <c r="S792" s="235"/>
      <c r="T792" s="236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7" t="s">
        <v>157</v>
      </c>
      <c r="AU792" s="237" t="s">
        <v>156</v>
      </c>
      <c r="AV792" s="13" t="s">
        <v>80</v>
      </c>
      <c r="AW792" s="13" t="s">
        <v>30</v>
      </c>
      <c r="AX792" s="13" t="s">
        <v>14</v>
      </c>
      <c r="AY792" s="237" t="s">
        <v>147</v>
      </c>
    </row>
    <row r="793" s="14" customFormat="1">
      <c r="A793" s="14"/>
      <c r="B793" s="238"/>
      <c r="C793" s="239"/>
      <c r="D793" s="229" t="s">
        <v>157</v>
      </c>
      <c r="E793" s="240" t="s">
        <v>1</v>
      </c>
      <c r="F793" s="241" t="s">
        <v>853</v>
      </c>
      <c r="G793" s="239"/>
      <c r="H793" s="242">
        <v>1.1699999999999999</v>
      </c>
      <c r="I793" s="243"/>
      <c r="J793" s="239"/>
      <c r="K793" s="239"/>
      <c r="L793" s="244"/>
      <c r="M793" s="245"/>
      <c r="N793" s="246"/>
      <c r="O793" s="246"/>
      <c r="P793" s="246"/>
      <c r="Q793" s="246"/>
      <c r="R793" s="246"/>
      <c r="S793" s="246"/>
      <c r="T793" s="247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8" t="s">
        <v>157</v>
      </c>
      <c r="AU793" s="248" t="s">
        <v>156</v>
      </c>
      <c r="AV793" s="14" t="s">
        <v>156</v>
      </c>
      <c r="AW793" s="14" t="s">
        <v>30</v>
      </c>
      <c r="AX793" s="14" t="s">
        <v>14</v>
      </c>
      <c r="AY793" s="248" t="s">
        <v>147</v>
      </c>
    </row>
    <row r="794" s="15" customFormat="1">
      <c r="A794" s="15"/>
      <c r="B794" s="249"/>
      <c r="C794" s="250"/>
      <c r="D794" s="229" t="s">
        <v>157</v>
      </c>
      <c r="E794" s="251" t="s">
        <v>1</v>
      </c>
      <c r="F794" s="252" t="s">
        <v>160</v>
      </c>
      <c r="G794" s="250"/>
      <c r="H794" s="253">
        <v>1.1699999999999999</v>
      </c>
      <c r="I794" s="254"/>
      <c r="J794" s="250"/>
      <c r="K794" s="250"/>
      <c r="L794" s="255"/>
      <c r="M794" s="256"/>
      <c r="N794" s="257"/>
      <c r="O794" s="257"/>
      <c r="P794" s="257"/>
      <c r="Q794" s="257"/>
      <c r="R794" s="257"/>
      <c r="S794" s="257"/>
      <c r="T794" s="258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59" t="s">
        <v>157</v>
      </c>
      <c r="AU794" s="259" t="s">
        <v>156</v>
      </c>
      <c r="AV794" s="15" t="s">
        <v>155</v>
      </c>
      <c r="AW794" s="15" t="s">
        <v>30</v>
      </c>
      <c r="AX794" s="15" t="s">
        <v>80</v>
      </c>
      <c r="AY794" s="259" t="s">
        <v>147</v>
      </c>
    </row>
    <row r="795" s="12" customFormat="1" ht="22.8" customHeight="1">
      <c r="A795" s="12"/>
      <c r="B795" s="198"/>
      <c r="C795" s="199"/>
      <c r="D795" s="200" t="s">
        <v>72</v>
      </c>
      <c r="E795" s="212" t="s">
        <v>163</v>
      </c>
      <c r="F795" s="212" t="s">
        <v>164</v>
      </c>
      <c r="G795" s="199"/>
      <c r="H795" s="199"/>
      <c r="I795" s="202"/>
      <c r="J795" s="213">
        <f>BK795</f>
        <v>0</v>
      </c>
      <c r="K795" s="199"/>
      <c r="L795" s="204"/>
      <c r="M795" s="205"/>
      <c r="N795" s="206"/>
      <c r="O795" s="206"/>
      <c r="P795" s="207">
        <f>SUM(P796:P803)</f>
        <v>0</v>
      </c>
      <c r="Q795" s="206"/>
      <c r="R795" s="207">
        <f>SUM(R796:R803)</f>
        <v>0</v>
      </c>
      <c r="S795" s="206"/>
      <c r="T795" s="208">
        <f>SUM(T796:T803)</f>
        <v>0</v>
      </c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R795" s="209" t="s">
        <v>80</v>
      </c>
      <c r="AT795" s="210" t="s">
        <v>72</v>
      </c>
      <c r="AU795" s="210" t="s">
        <v>80</v>
      </c>
      <c r="AY795" s="209" t="s">
        <v>147</v>
      </c>
      <c r="BK795" s="211">
        <f>SUM(BK796:BK803)</f>
        <v>0</v>
      </c>
    </row>
    <row r="796" s="2" customFormat="1" ht="37.8" customHeight="1">
      <c r="A796" s="38"/>
      <c r="B796" s="39"/>
      <c r="C796" s="214" t="s">
        <v>547</v>
      </c>
      <c r="D796" s="214" t="s">
        <v>150</v>
      </c>
      <c r="E796" s="215" t="s">
        <v>166</v>
      </c>
      <c r="F796" s="216" t="s">
        <v>167</v>
      </c>
      <c r="G796" s="217" t="s">
        <v>168</v>
      </c>
      <c r="H796" s="218">
        <v>3.8999999999999999</v>
      </c>
      <c r="I796" s="219"/>
      <c r="J796" s="220">
        <f>ROUND(I796*H796,2)</f>
        <v>0</v>
      </c>
      <c r="K796" s="216" t="s">
        <v>154</v>
      </c>
      <c r="L796" s="44"/>
      <c r="M796" s="221" t="s">
        <v>1</v>
      </c>
      <c r="N796" s="222" t="s">
        <v>39</v>
      </c>
      <c r="O796" s="91"/>
      <c r="P796" s="223">
        <f>O796*H796</f>
        <v>0</v>
      </c>
      <c r="Q796" s="223">
        <v>0</v>
      </c>
      <c r="R796" s="223">
        <f>Q796*H796</f>
        <v>0</v>
      </c>
      <c r="S796" s="223">
        <v>0</v>
      </c>
      <c r="T796" s="224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5" t="s">
        <v>155</v>
      </c>
      <c r="AT796" s="225" t="s">
        <v>150</v>
      </c>
      <c r="AU796" s="225" t="s">
        <v>156</v>
      </c>
      <c r="AY796" s="17" t="s">
        <v>147</v>
      </c>
      <c r="BE796" s="226">
        <f>IF(N796="základní",J796,0)</f>
        <v>0</v>
      </c>
      <c r="BF796" s="226">
        <f>IF(N796="snížená",J796,0)</f>
        <v>0</v>
      </c>
      <c r="BG796" s="226">
        <f>IF(N796="zákl. přenesená",J796,0)</f>
        <v>0</v>
      </c>
      <c r="BH796" s="226">
        <f>IF(N796="sníž. přenesená",J796,0)</f>
        <v>0</v>
      </c>
      <c r="BI796" s="226">
        <f>IF(N796="nulová",J796,0)</f>
        <v>0</v>
      </c>
      <c r="BJ796" s="17" t="s">
        <v>156</v>
      </c>
      <c r="BK796" s="226">
        <f>ROUND(I796*H796,2)</f>
        <v>0</v>
      </c>
      <c r="BL796" s="17" t="s">
        <v>155</v>
      </c>
      <c r="BM796" s="225" t="s">
        <v>856</v>
      </c>
    </row>
    <row r="797" s="13" customFormat="1">
      <c r="A797" s="13"/>
      <c r="B797" s="227"/>
      <c r="C797" s="228"/>
      <c r="D797" s="229" t="s">
        <v>157</v>
      </c>
      <c r="E797" s="230" t="s">
        <v>1</v>
      </c>
      <c r="F797" s="231" t="s">
        <v>852</v>
      </c>
      <c r="G797" s="228"/>
      <c r="H797" s="230" t="s">
        <v>1</v>
      </c>
      <c r="I797" s="232"/>
      <c r="J797" s="228"/>
      <c r="K797" s="228"/>
      <c r="L797" s="233"/>
      <c r="M797" s="234"/>
      <c r="N797" s="235"/>
      <c r="O797" s="235"/>
      <c r="P797" s="235"/>
      <c r="Q797" s="235"/>
      <c r="R797" s="235"/>
      <c r="S797" s="235"/>
      <c r="T797" s="236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7" t="s">
        <v>157</v>
      </c>
      <c r="AU797" s="237" t="s">
        <v>156</v>
      </c>
      <c r="AV797" s="13" t="s">
        <v>80</v>
      </c>
      <c r="AW797" s="13" t="s">
        <v>30</v>
      </c>
      <c r="AX797" s="13" t="s">
        <v>14</v>
      </c>
      <c r="AY797" s="237" t="s">
        <v>147</v>
      </c>
    </row>
    <row r="798" s="14" customFormat="1">
      <c r="A798" s="14"/>
      <c r="B798" s="238"/>
      <c r="C798" s="239"/>
      <c r="D798" s="229" t="s">
        <v>157</v>
      </c>
      <c r="E798" s="240" t="s">
        <v>1</v>
      </c>
      <c r="F798" s="241" t="s">
        <v>857</v>
      </c>
      <c r="G798" s="239"/>
      <c r="H798" s="242">
        <v>3.8999999999999999</v>
      </c>
      <c r="I798" s="243"/>
      <c r="J798" s="239"/>
      <c r="K798" s="239"/>
      <c r="L798" s="244"/>
      <c r="M798" s="245"/>
      <c r="N798" s="246"/>
      <c r="O798" s="246"/>
      <c r="P798" s="246"/>
      <c r="Q798" s="246"/>
      <c r="R798" s="246"/>
      <c r="S798" s="246"/>
      <c r="T798" s="247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8" t="s">
        <v>157</v>
      </c>
      <c r="AU798" s="248" t="s">
        <v>156</v>
      </c>
      <c r="AV798" s="14" t="s">
        <v>156</v>
      </c>
      <c r="AW798" s="14" t="s">
        <v>30</v>
      </c>
      <c r="AX798" s="14" t="s">
        <v>14</v>
      </c>
      <c r="AY798" s="248" t="s">
        <v>147</v>
      </c>
    </row>
    <row r="799" s="15" customFormat="1">
      <c r="A799" s="15"/>
      <c r="B799" s="249"/>
      <c r="C799" s="250"/>
      <c r="D799" s="229" t="s">
        <v>157</v>
      </c>
      <c r="E799" s="251" t="s">
        <v>1</v>
      </c>
      <c r="F799" s="252" t="s">
        <v>160</v>
      </c>
      <c r="G799" s="250"/>
      <c r="H799" s="253">
        <v>3.8999999999999999</v>
      </c>
      <c r="I799" s="254"/>
      <c r="J799" s="250"/>
      <c r="K799" s="250"/>
      <c r="L799" s="255"/>
      <c r="M799" s="256"/>
      <c r="N799" s="257"/>
      <c r="O799" s="257"/>
      <c r="P799" s="257"/>
      <c r="Q799" s="257"/>
      <c r="R799" s="257"/>
      <c r="S799" s="257"/>
      <c r="T799" s="258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59" t="s">
        <v>157</v>
      </c>
      <c r="AU799" s="259" t="s">
        <v>156</v>
      </c>
      <c r="AV799" s="15" t="s">
        <v>155</v>
      </c>
      <c r="AW799" s="15" t="s">
        <v>30</v>
      </c>
      <c r="AX799" s="15" t="s">
        <v>80</v>
      </c>
      <c r="AY799" s="259" t="s">
        <v>147</v>
      </c>
    </row>
    <row r="800" s="2" customFormat="1" ht="33" customHeight="1">
      <c r="A800" s="38"/>
      <c r="B800" s="39"/>
      <c r="C800" s="214" t="s">
        <v>858</v>
      </c>
      <c r="D800" s="214" t="s">
        <v>150</v>
      </c>
      <c r="E800" s="215" t="s">
        <v>171</v>
      </c>
      <c r="F800" s="216" t="s">
        <v>172</v>
      </c>
      <c r="G800" s="217" t="s">
        <v>168</v>
      </c>
      <c r="H800" s="218">
        <v>3.8999999999999999</v>
      </c>
      <c r="I800" s="219"/>
      <c r="J800" s="220">
        <f>ROUND(I800*H800,2)</f>
        <v>0</v>
      </c>
      <c r="K800" s="216" t="s">
        <v>154</v>
      </c>
      <c r="L800" s="44"/>
      <c r="M800" s="221" t="s">
        <v>1</v>
      </c>
      <c r="N800" s="222" t="s">
        <v>39</v>
      </c>
      <c r="O800" s="91"/>
      <c r="P800" s="223">
        <f>O800*H800</f>
        <v>0</v>
      </c>
      <c r="Q800" s="223">
        <v>0</v>
      </c>
      <c r="R800" s="223">
        <f>Q800*H800</f>
        <v>0</v>
      </c>
      <c r="S800" s="223">
        <v>0</v>
      </c>
      <c r="T800" s="224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225" t="s">
        <v>155</v>
      </c>
      <c r="AT800" s="225" t="s">
        <v>150</v>
      </c>
      <c r="AU800" s="225" t="s">
        <v>156</v>
      </c>
      <c r="AY800" s="17" t="s">
        <v>147</v>
      </c>
      <c r="BE800" s="226">
        <f>IF(N800="základní",J800,0)</f>
        <v>0</v>
      </c>
      <c r="BF800" s="226">
        <f>IF(N800="snížená",J800,0)</f>
        <v>0</v>
      </c>
      <c r="BG800" s="226">
        <f>IF(N800="zákl. přenesená",J800,0)</f>
        <v>0</v>
      </c>
      <c r="BH800" s="226">
        <f>IF(N800="sníž. přenesená",J800,0)</f>
        <v>0</v>
      </c>
      <c r="BI800" s="226">
        <f>IF(N800="nulová",J800,0)</f>
        <v>0</v>
      </c>
      <c r="BJ800" s="17" t="s">
        <v>156</v>
      </c>
      <c r="BK800" s="226">
        <f>ROUND(I800*H800,2)</f>
        <v>0</v>
      </c>
      <c r="BL800" s="17" t="s">
        <v>155</v>
      </c>
      <c r="BM800" s="225" t="s">
        <v>859</v>
      </c>
    </row>
    <row r="801" s="13" customFormat="1">
      <c r="A801" s="13"/>
      <c r="B801" s="227"/>
      <c r="C801" s="228"/>
      <c r="D801" s="229" t="s">
        <v>157</v>
      </c>
      <c r="E801" s="230" t="s">
        <v>1</v>
      </c>
      <c r="F801" s="231" t="s">
        <v>852</v>
      </c>
      <c r="G801" s="228"/>
      <c r="H801" s="230" t="s">
        <v>1</v>
      </c>
      <c r="I801" s="232"/>
      <c r="J801" s="228"/>
      <c r="K801" s="228"/>
      <c r="L801" s="233"/>
      <c r="M801" s="234"/>
      <c r="N801" s="235"/>
      <c r="O801" s="235"/>
      <c r="P801" s="235"/>
      <c r="Q801" s="235"/>
      <c r="R801" s="235"/>
      <c r="S801" s="235"/>
      <c r="T801" s="23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7" t="s">
        <v>157</v>
      </c>
      <c r="AU801" s="237" t="s">
        <v>156</v>
      </c>
      <c r="AV801" s="13" t="s">
        <v>80</v>
      </c>
      <c r="AW801" s="13" t="s">
        <v>30</v>
      </c>
      <c r="AX801" s="13" t="s">
        <v>14</v>
      </c>
      <c r="AY801" s="237" t="s">
        <v>147</v>
      </c>
    </row>
    <row r="802" s="14" customFormat="1">
      <c r="A802" s="14"/>
      <c r="B802" s="238"/>
      <c r="C802" s="239"/>
      <c r="D802" s="229" t="s">
        <v>157</v>
      </c>
      <c r="E802" s="240" t="s">
        <v>1</v>
      </c>
      <c r="F802" s="241" t="s">
        <v>857</v>
      </c>
      <c r="G802" s="239"/>
      <c r="H802" s="242">
        <v>3.8999999999999999</v>
      </c>
      <c r="I802" s="243"/>
      <c r="J802" s="239"/>
      <c r="K802" s="239"/>
      <c r="L802" s="244"/>
      <c r="M802" s="245"/>
      <c r="N802" s="246"/>
      <c r="O802" s="246"/>
      <c r="P802" s="246"/>
      <c r="Q802" s="246"/>
      <c r="R802" s="246"/>
      <c r="S802" s="246"/>
      <c r="T802" s="247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8" t="s">
        <v>157</v>
      </c>
      <c r="AU802" s="248" t="s">
        <v>156</v>
      </c>
      <c r="AV802" s="14" t="s">
        <v>156</v>
      </c>
      <c r="AW802" s="14" t="s">
        <v>30</v>
      </c>
      <c r="AX802" s="14" t="s">
        <v>14</v>
      </c>
      <c r="AY802" s="248" t="s">
        <v>147</v>
      </c>
    </row>
    <row r="803" s="15" customFormat="1">
      <c r="A803" s="15"/>
      <c r="B803" s="249"/>
      <c r="C803" s="250"/>
      <c r="D803" s="229" t="s">
        <v>157</v>
      </c>
      <c r="E803" s="251" t="s">
        <v>1</v>
      </c>
      <c r="F803" s="252" t="s">
        <v>160</v>
      </c>
      <c r="G803" s="250"/>
      <c r="H803" s="253">
        <v>3.8999999999999999</v>
      </c>
      <c r="I803" s="254"/>
      <c r="J803" s="250"/>
      <c r="K803" s="250"/>
      <c r="L803" s="255"/>
      <c r="M803" s="256"/>
      <c r="N803" s="257"/>
      <c r="O803" s="257"/>
      <c r="P803" s="257"/>
      <c r="Q803" s="257"/>
      <c r="R803" s="257"/>
      <c r="S803" s="257"/>
      <c r="T803" s="258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59" t="s">
        <v>157</v>
      </c>
      <c r="AU803" s="259" t="s">
        <v>156</v>
      </c>
      <c r="AV803" s="15" t="s">
        <v>155</v>
      </c>
      <c r="AW803" s="15" t="s">
        <v>30</v>
      </c>
      <c r="AX803" s="15" t="s">
        <v>80</v>
      </c>
      <c r="AY803" s="259" t="s">
        <v>147</v>
      </c>
    </row>
    <row r="804" s="12" customFormat="1" ht="22.8" customHeight="1">
      <c r="A804" s="12"/>
      <c r="B804" s="198"/>
      <c r="C804" s="199"/>
      <c r="D804" s="200" t="s">
        <v>72</v>
      </c>
      <c r="E804" s="212" t="s">
        <v>174</v>
      </c>
      <c r="F804" s="212" t="s">
        <v>175</v>
      </c>
      <c r="G804" s="199"/>
      <c r="H804" s="199"/>
      <c r="I804" s="202"/>
      <c r="J804" s="213">
        <f>BK804</f>
        <v>0</v>
      </c>
      <c r="K804" s="199"/>
      <c r="L804" s="204"/>
      <c r="M804" s="205"/>
      <c r="N804" s="206"/>
      <c r="O804" s="206"/>
      <c r="P804" s="207">
        <f>SUM(P805:P835)</f>
        <v>0</v>
      </c>
      <c r="Q804" s="206"/>
      <c r="R804" s="207">
        <f>SUM(R805:R835)</f>
        <v>0</v>
      </c>
      <c r="S804" s="206"/>
      <c r="T804" s="208">
        <f>SUM(T805:T835)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209" t="s">
        <v>80</v>
      </c>
      <c r="AT804" s="210" t="s">
        <v>72</v>
      </c>
      <c r="AU804" s="210" t="s">
        <v>80</v>
      </c>
      <c r="AY804" s="209" t="s">
        <v>147</v>
      </c>
      <c r="BK804" s="211">
        <f>SUM(BK805:BK835)</f>
        <v>0</v>
      </c>
    </row>
    <row r="805" s="2" customFormat="1" ht="24.15" customHeight="1">
      <c r="A805" s="38"/>
      <c r="B805" s="39"/>
      <c r="C805" s="214" t="s">
        <v>551</v>
      </c>
      <c r="D805" s="214" t="s">
        <v>150</v>
      </c>
      <c r="E805" s="215" t="s">
        <v>177</v>
      </c>
      <c r="F805" s="216" t="s">
        <v>178</v>
      </c>
      <c r="G805" s="217" t="s">
        <v>168</v>
      </c>
      <c r="H805" s="218">
        <v>9</v>
      </c>
      <c r="I805" s="219"/>
      <c r="J805" s="220">
        <f>ROUND(I805*H805,2)</f>
        <v>0</v>
      </c>
      <c r="K805" s="216" t="s">
        <v>154</v>
      </c>
      <c r="L805" s="44"/>
      <c r="M805" s="221" t="s">
        <v>1</v>
      </c>
      <c r="N805" s="222" t="s">
        <v>39</v>
      </c>
      <c r="O805" s="91"/>
      <c r="P805" s="223">
        <f>O805*H805</f>
        <v>0</v>
      </c>
      <c r="Q805" s="223">
        <v>0</v>
      </c>
      <c r="R805" s="223">
        <f>Q805*H805</f>
        <v>0</v>
      </c>
      <c r="S805" s="223">
        <v>0</v>
      </c>
      <c r="T805" s="22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5" t="s">
        <v>155</v>
      </c>
      <c r="AT805" s="225" t="s">
        <v>150</v>
      </c>
      <c r="AU805" s="225" t="s">
        <v>156</v>
      </c>
      <c r="AY805" s="17" t="s">
        <v>147</v>
      </c>
      <c r="BE805" s="226">
        <f>IF(N805="základní",J805,0)</f>
        <v>0</v>
      </c>
      <c r="BF805" s="226">
        <f>IF(N805="snížená",J805,0)</f>
        <v>0</v>
      </c>
      <c r="BG805" s="226">
        <f>IF(N805="zákl. přenesená",J805,0)</f>
        <v>0</v>
      </c>
      <c r="BH805" s="226">
        <f>IF(N805="sníž. přenesená",J805,0)</f>
        <v>0</v>
      </c>
      <c r="BI805" s="226">
        <f>IF(N805="nulová",J805,0)</f>
        <v>0</v>
      </c>
      <c r="BJ805" s="17" t="s">
        <v>156</v>
      </c>
      <c r="BK805" s="226">
        <f>ROUND(I805*H805,2)</f>
        <v>0</v>
      </c>
      <c r="BL805" s="17" t="s">
        <v>155</v>
      </c>
      <c r="BM805" s="225" t="s">
        <v>860</v>
      </c>
    </row>
    <row r="806" s="13" customFormat="1">
      <c r="A806" s="13"/>
      <c r="B806" s="227"/>
      <c r="C806" s="228"/>
      <c r="D806" s="229" t="s">
        <v>157</v>
      </c>
      <c r="E806" s="230" t="s">
        <v>1</v>
      </c>
      <c r="F806" s="231" t="s">
        <v>861</v>
      </c>
      <c r="G806" s="228"/>
      <c r="H806" s="230" t="s">
        <v>1</v>
      </c>
      <c r="I806" s="232"/>
      <c r="J806" s="228"/>
      <c r="K806" s="228"/>
      <c r="L806" s="233"/>
      <c r="M806" s="234"/>
      <c r="N806" s="235"/>
      <c r="O806" s="235"/>
      <c r="P806" s="235"/>
      <c r="Q806" s="235"/>
      <c r="R806" s="235"/>
      <c r="S806" s="235"/>
      <c r="T806" s="23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7" t="s">
        <v>157</v>
      </c>
      <c r="AU806" s="237" t="s">
        <v>156</v>
      </c>
      <c r="AV806" s="13" t="s">
        <v>80</v>
      </c>
      <c r="AW806" s="13" t="s">
        <v>30</v>
      </c>
      <c r="AX806" s="13" t="s">
        <v>14</v>
      </c>
      <c r="AY806" s="237" t="s">
        <v>147</v>
      </c>
    </row>
    <row r="807" s="14" customFormat="1">
      <c r="A807" s="14"/>
      <c r="B807" s="238"/>
      <c r="C807" s="239"/>
      <c r="D807" s="229" t="s">
        <v>157</v>
      </c>
      <c r="E807" s="240" t="s">
        <v>1</v>
      </c>
      <c r="F807" s="241" t="s">
        <v>181</v>
      </c>
      <c r="G807" s="239"/>
      <c r="H807" s="242">
        <v>3.7200000000000002</v>
      </c>
      <c r="I807" s="243"/>
      <c r="J807" s="239"/>
      <c r="K807" s="239"/>
      <c r="L807" s="244"/>
      <c r="M807" s="245"/>
      <c r="N807" s="246"/>
      <c r="O807" s="246"/>
      <c r="P807" s="246"/>
      <c r="Q807" s="246"/>
      <c r="R807" s="246"/>
      <c r="S807" s="246"/>
      <c r="T807" s="247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8" t="s">
        <v>157</v>
      </c>
      <c r="AU807" s="248" t="s">
        <v>156</v>
      </c>
      <c r="AV807" s="14" t="s">
        <v>156</v>
      </c>
      <c r="AW807" s="14" t="s">
        <v>30</v>
      </c>
      <c r="AX807" s="14" t="s">
        <v>14</v>
      </c>
      <c r="AY807" s="248" t="s">
        <v>147</v>
      </c>
    </row>
    <row r="808" s="14" customFormat="1">
      <c r="A808" s="14"/>
      <c r="B808" s="238"/>
      <c r="C808" s="239"/>
      <c r="D808" s="229" t="s">
        <v>157</v>
      </c>
      <c r="E808" s="240" t="s">
        <v>1</v>
      </c>
      <c r="F808" s="241" t="s">
        <v>185</v>
      </c>
      <c r="G808" s="239"/>
      <c r="H808" s="242">
        <v>5.2800000000000002</v>
      </c>
      <c r="I808" s="243"/>
      <c r="J808" s="239"/>
      <c r="K808" s="239"/>
      <c r="L808" s="244"/>
      <c r="M808" s="245"/>
      <c r="N808" s="246"/>
      <c r="O808" s="246"/>
      <c r="P808" s="246"/>
      <c r="Q808" s="246"/>
      <c r="R808" s="246"/>
      <c r="S808" s="246"/>
      <c r="T808" s="247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8" t="s">
        <v>157</v>
      </c>
      <c r="AU808" s="248" t="s">
        <v>156</v>
      </c>
      <c r="AV808" s="14" t="s">
        <v>156</v>
      </c>
      <c r="AW808" s="14" t="s">
        <v>30</v>
      </c>
      <c r="AX808" s="14" t="s">
        <v>14</v>
      </c>
      <c r="AY808" s="248" t="s">
        <v>147</v>
      </c>
    </row>
    <row r="809" s="15" customFormat="1">
      <c r="A809" s="15"/>
      <c r="B809" s="249"/>
      <c r="C809" s="250"/>
      <c r="D809" s="229" t="s">
        <v>157</v>
      </c>
      <c r="E809" s="251" t="s">
        <v>1</v>
      </c>
      <c r="F809" s="252" t="s">
        <v>160</v>
      </c>
      <c r="G809" s="250"/>
      <c r="H809" s="253">
        <v>9</v>
      </c>
      <c r="I809" s="254"/>
      <c r="J809" s="250"/>
      <c r="K809" s="250"/>
      <c r="L809" s="255"/>
      <c r="M809" s="256"/>
      <c r="N809" s="257"/>
      <c r="O809" s="257"/>
      <c r="P809" s="257"/>
      <c r="Q809" s="257"/>
      <c r="R809" s="257"/>
      <c r="S809" s="257"/>
      <c r="T809" s="258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59" t="s">
        <v>157</v>
      </c>
      <c r="AU809" s="259" t="s">
        <v>156</v>
      </c>
      <c r="AV809" s="15" t="s">
        <v>155</v>
      </c>
      <c r="AW809" s="15" t="s">
        <v>30</v>
      </c>
      <c r="AX809" s="15" t="s">
        <v>80</v>
      </c>
      <c r="AY809" s="259" t="s">
        <v>147</v>
      </c>
    </row>
    <row r="810" s="2" customFormat="1" ht="24.15" customHeight="1">
      <c r="A810" s="38"/>
      <c r="B810" s="39"/>
      <c r="C810" s="214" t="s">
        <v>862</v>
      </c>
      <c r="D810" s="214" t="s">
        <v>150</v>
      </c>
      <c r="E810" s="215" t="s">
        <v>182</v>
      </c>
      <c r="F810" s="216" t="s">
        <v>183</v>
      </c>
      <c r="G810" s="217" t="s">
        <v>168</v>
      </c>
      <c r="H810" s="218">
        <v>2.8900000000000001</v>
      </c>
      <c r="I810" s="219"/>
      <c r="J810" s="220">
        <f>ROUND(I810*H810,2)</f>
        <v>0</v>
      </c>
      <c r="K810" s="216" t="s">
        <v>154</v>
      </c>
      <c r="L810" s="44"/>
      <c r="M810" s="221" t="s">
        <v>1</v>
      </c>
      <c r="N810" s="222" t="s">
        <v>39</v>
      </c>
      <c r="O810" s="91"/>
      <c r="P810" s="223">
        <f>O810*H810</f>
        <v>0</v>
      </c>
      <c r="Q810" s="223">
        <v>0</v>
      </c>
      <c r="R810" s="223">
        <f>Q810*H810</f>
        <v>0</v>
      </c>
      <c r="S810" s="223">
        <v>0</v>
      </c>
      <c r="T810" s="224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5" t="s">
        <v>155</v>
      </c>
      <c r="AT810" s="225" t="s">
        <v>150</v>
      </c>
      <c r="AU810" s="225" t="s">
        <v>156</v>
      </c>
      <c r="AY810" s="17" t="s">
        <v>147</v>
      </c>
      <c r="BE810" s="226">
        <f>IF(N810="základní",J810,0)</f>
        <v>0</v>
      </c>
      <c r="BF810" s="226">
        <f>IF(N810="snížená",J810,0)</f>
        <v>0</v>
      </c>
      <c r="BG810" s="226">
        <f>IF(N810="zákl. přenesená",J810,0)</f>
        <v>0</v>
      </c>
      <c r="BH810" s="226">
        <f>IF(N810="sníž. přenesená",J810,0)</f>
        <v>0</v>
      </c>
      <c r="BI810" s="226">
        <f>IF(N810="nulová",J810,0)</f>
        <v>0</v>
      </c>
      <c r="BJ810" s="17" t="s">
        <v>156</v>
      </c>
      <c r="BK810" s="226">
        <f>ROUND(I810*H810,2)</f>
        <v>0</v>
      </c>
      <c r="BL810" s="17" t="s">
        <v>155</v>
      </c>
      <c r="BM810" s="225" t="s">
        <v>863</v>
      </c>
    </row>
    <row r="811" s="13" customFormat="1">
      <c r="A811" s="13"/>
      <c r="B811" s="227"/>
      <c r="C811" s="228"/>
      <c r="D811" s="229" t="s">
        <v>157</v>
      </c>
      <c r="E811" s="230" t="s">
        <v>1</v>
      </c>
      <c r="F811" s="231" t="s">
        <v>861</v>
      </c>
      <c r="G811" s="228"/>
      <c r="H811" s="230" t="s">
        <v>1</v>
      </c>
      <c r="I811" s="232"/>
      <c r="J811" s="228"/>
      <c r="K811" s="228"/>
      <c r="L811" s="233"/>
      <c r="M811" s="234"/>
      <c r="N811" s="235"/>
      <c r="O811" s="235"/>
      <c r="P811" s="235"/>
      <c r="Q811" s="235"/>
      <c r="R811" s="235"/>
      <c r="S811" s="235"/>
      <c r="T811" s="236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7" t="s">
        <v>157</v>
      </c>
      <c r="AU811" s="237" t="s">
        <v>156</v>
      </c>
      <c r="AV811" s="13" t="s">
        <v>80</v>
      </c>
      <c r="AW811" s="13" t="s">
        <v>30</v>
      </c>
      <c r="AX811" s="13" t="s">
        <v>14</v>
      </c>
      <c r="AY811" s="237" t="s">
        <v>147</v>
      </c>
    </row>
    <row r="812" s="14" customFormat="1">
      <c r="A812" s="14"/>
      <c r="B812" s="238"/>
      <c r="C812" s="239"/>
      <c r="D812" s="229" t="s">
        <v>157</v>
      </c>
      <c r="E812" s="240" t="s">
        <v>1</v>
      </c>
      <c r="F812" s="241" t="s">
        <v>864</v>
      </c>
      <c r="G812" s="239"/>
      <c r="H812" s="242">
        <v>2.8900000000000001</v>
      </c>
      <c r="I812" s="243"/>
      <c r="J812" s="239"/>
      <c r="K812" s="239"/>
      <c r="L812" s="244"/>
      <c r="M812" s="245"/>
      <c r="N812" s="246"/>
      <c r="O812" s="246"/>
      <c r="P812" s="246"/>
      <c r="Q812" s="246"/>
      <c r="R812" s="246"/>
      <c r="S812" s="246"/>
      <c r="T812" s="247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8" t="s">
        <v>157</v>
      </c>
      <c r="AU812" s="248" t="s">
        <v>156</v>
      </c>
      <c r="AV812" s="14" t="s">
        <v>156</v>
      </c>
      <c r="AW812" s="14" t="s">
        <v>30</v>
      </c>
      <c r="AX812" s="14" t="s">
        <v>14</v>
      </c>
      <c r="AY812" s="248" t="s">
        <v>147</v>
      </c>
    </row>
    <row r="813" s="15" customFormat="1">
      <c r="A813" s="15"/>
      <c r="B813" s="249"/>
      <c r="C813" s="250"/>
      <c r="D813" s="229" t="s">
        <v>157</v>
      </c>
      <c r="E813" s="251" t="s">
        <v>1</v>
      </c>
      <c r="F813" s="252" t="s">
        <v>160</v>
      </c>
      <c r="G813" s="250"/>
      <c r="H813" s="253">
        <v>2.8900000000000001</v>
      </c>
      <c r="I813" s="254"/>
      <c r="J813" s="250"/>
      <c r="K813" s="250"/>
      <c r="L813" s="255"/>
      <c r="M813" s="256"/>
      <c r="N813" s="257"/>
      <c r="O813" s="257"/>
      <c r="P813" s="257"/>
      <c r="Q813" s="257"/>
      <c r="R813" s="257"/>
      <c r="S813" s="257"/>
      <c r="T813" s="258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59" t="s">
        <v>157</v>
      </c>
      <c r="AU813" s="259" t="s">
        <v>156</v>
      </c>
      <c r="AV813" s="15" t="s">
        <v>155</v>
      </c>
      <c r="AW813" s="15" t="s">
        <v>30</v>
      </c>
      <c r="AX813" s="15" t="s">
        <v>80</v>
      </c>
      <c r="AY813" s="259" t="s">
        <v>147</v>
      </c>
    </row>
    <row r="814" s="2" customFormat="1" ht="24.15" customHeight="1">
      <c r="A814" s="38"/>
      <c r="B814" s="39"/>
      <c r="C814" s="214" t="s">
        <v>556</v>
      </c>
      <c r="D814" s="214" t="s">
        <v>150</v>
      </c>
      <c r="E814" s="215" t="s">
        <v>187</v>
      </c>
      <c r="F814" s="216" t="s">
        <v>188</v>
      </c>
      <c r="G814" s="217" t="s">
        <v>168</v>
      </c>
      <c r="H814" s="218">
        <v>9.8900000000000006</v>
      </c>
      <c r="I814" s="219"/>
      <c r="J814" s="220">
        <f>ROUND(I814*H814,2)</f>
        <v>0</v>
      </c>
      <c r="K814" s="216" t="s">
        <v>154</v>
      </c>
      <c r="L814" s="44"/>
      <c r="M814" s="221" t="s">
        <v>1</v>
      </c>
      <c r="N814" s="222" t="s">
        <v>39</v>
      </c>
      <c r="O814" s="91"/>
      <c r="P814" s="223">
        <f>O814*H814</f>
        <v>0</v>
      </c>
      <c r="Q814" s="223">
        <v>0</v>
      </c>
      <c r="R814" s="223">
        <f>Q814*H814</f>
        <v>0</v>
      </c>
      <c r="S814" s="223">
        <v>0</v>
      </c>
      <c r="T814" s="224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5" t="s">
        <v>155</v>
      </c>
      <c r="AT814" s="225" t="s">
        <v>150</v>
      </c>
      <c r="AU814" s="225" t="s">
        <v>156</v>
      </c>
      <c r="AY814" s="17" t="s">
        <v>147</v>
      </c>
      <c r="BE814" s="226">
        <f>IF(N814="základní",J814,0)</f>
        <v>0</v>
      </c>
      <c r="BF814" s="226">
        <f>IF(N814="snížená",J814,0)</f>
        <v>0</v>
      </c>
      <c r="BG814" s="226">
        <f>IF(N814="zákl. přenesená",J814,0)</f>
        <v>0</v>
      </c>
      <c r="BH814" s="226">
        <f>IF(N814="sníž. přenesená",J814,0)</f>
        <v>0</v>
      </c>
      <c r="BI814" s="226">
        <f>IF(N814="nulová",J814,0)</f>
        <v>0</v>
      </c>
      <c r="BJ814" s="17" t="s">
        <v>156</v>
      </c>
      <c r="BK814" s="226">
        <f>ROUND(I814*H814,2)</f>
        <v>0</v>
      </c>
      <c r="BL814" s="17" t="s">
        <v>155</v>
      </c>
      <c r="BM814" s="225" t="s">
        <v>865</v>
      </c>
    </row>
    <row r="815" s="13" customFormat="1">
      <c r="A815" s="13"/>
      <c r="B815" s="227"/>
      <c r="C815" s="228"/>
      <c r="D815" s="229" t="s">
        <v>157</v>
      </c>
      <c r="E815" s="230" t="s">
        <v>1</v>
      </c>
      <c r="F815" s="231" t="s">
        <v>861</v>
      </c>
      <c r="G815" s="228"/>
      <c r="H815" s="230" t="s">
        <v>1</v>
      </c>
      <c r="I815" s="232"/>
      <c r="J815" s="228"/>
      <c r="K815" s="228"/>
      <c r="L815" s="233"/>
      <c r="M815" s="234"/>
      <c r="N815" s="235"/>
      <c r="O815" s="235"/>
      <c r="P815" s="235"/>
      <c r="Q815" s="235"/>
      <c r="R815" s="235"/>
      <c r="S815" s="235"/>
      <c r="T815" s="236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7" t="s">
        <v>157</v>
      </c>
      <c r="AU815" s="237" t="s">
        <v>156</v>
      </c>
      <c r="AV815" s="13" t="s">
        <v>80</v>
      </c>
      <c r="AW815" s="13" t="s">
        <v>30</v>
      </c>
      <c r="AX815" s="13" t="s">
        <v>14</v>
      </c>
      <c r="AY815" s="237" t="s">
        <v>147</v>
      </c>
    </row>
    <row r="816" s="14" customFormat="1">
      <c r="A816" s="14"/>
      <c r="B816" s="238"/>
      <c r="C816" s="239"/>
      <c r="D816" s="229" t="s">
        <v>157</v>
      </c>
      <c r="E816" s="240" t="s">
        <v>1</v>
      </c>
      <c r="F816" s="241" t="s">
        <v>190</v>
      </c>
      <c r="G816" s="239"/>
      <c r="H816" s="242">
        <v>5.2699999999999996</v>
      </c>
      <c r="I816" s="243"/>
      <c r="J816" s="239"/>
      <c r="K816" s="239"/>
      <c r="L816" s="244"/>
      <c r="M816" s="245"/>
      <c r="N816" s="246"/>
      <c r="O816" s="246"/>
      <c r="P816" s="246"/>
      <c r="Q816" s="246"/>
      <c r="R816" s="246"/>
      <c r="S816" s="246"/>
      <c r="T816" s="247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8" t="s">
        <v>157</v>
      </c>
      <c r="AU816" s="248" t="s">
        <v>156</v>
      </c>
      <c r="AV816" s="14" t="s">
        <v>156</v>
      </c>
      <c r="AW816" s="14" t="s">
        <v>30</v>
      </c>
      <c r="AX816" s="14" t="s">
        <v>14</v>
      </c>
      <c r="AY816" s="248" t="s">
        <v>147</v>
      </c>
    </row>
    <row r="817" s="14" customFormat="1">
      <c r="A817" s="14"/>
      <c r="B817" s="238"/>
      <c r="C817" s="239"/>
      <c r="D817" s="229" t="s">
        <v>157</v>
      </c>
      <c r="E817" s="240" t="s">
        <v>1</v>
      </c>
      <c r="F817" s="241" t="s">
        <v>191</v>
      </c>
      <c r="G817" s="239"/>
      <c r="H817" s="242">
        <v>4.6200000000000001</v>
      </c>
      <c r="I817" s="243"/>
      <c r="J817" s="239"/>
      <c r="K817" s="239"/>
      <c r="L817" s="244"/>
      <c r="M817" s="245"/>
      <c r="N817" s="246"/>
      <c r="O817" s="246"/>
      <c r="P817" s="246"/>
      <c r="Q817" s="246"/>
      <c r="R817" s="246"/>
      <c r="S817" s="246"/>
      <c r="T817" s="247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8" t="s">
        <v>157</v>
      </c>
      <c r="AU817" s="248" t="s">
        <v>156</v>
      </c>
      <c r="AV817" s="14" t="s">
        <v>156</v>
      </c>
      <c r="AW817" s="14" t="s">
        <v>30</v>
      </c>
      <c r="AX817" s="14" t="s">
        <v>14</v>
      </c>
      <c r="AY817" s="248" t="s">
        <v>147</v>
      </c>
    </row>
    <row r="818" s="15" customFormat="1">
      <c r="A818" s="15"/>
      <c r="B818" s="249"/>
      <c r="C818" s="250"/>
      <c r="D818" s="229" t="s">
        <v>157</v>
      </c>
      <c r="E818" s="251" t="s">
        <v>1</v>
      </c>
      <c r="F818" s="252" t="s">
        <v>160</v>
      </c>
      <c r="G818" s="250"/>
      <c r="H818" s="253">
        <v>9.8900000000000006</v>
      </c>
      <c r="I818" s="254"/>
      <c r="J818" s="250"/>
      <c r="K818" s="250"/>
      <c r="L818" s="255"/>
      <c r="M818" s="256"/>
      <c r="N818" s="257"/>
      <c r="O818" s="257"/>
      <c r="P818" s="257"/>
      <c r="Q818" s="257"/>
      <c r="R818" s="257"/>
      <c r="S818" s="257"/>
      <c r="T818" s="258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59" t="s">
        <v>157</v>
      </c>
      <c r="AU818" s="259" t="s">
        <v>156</v>
      </c>
      <c r="AV818" s="15" t="s">
        <v>155</v>
      </c>
      <c r="AW818" s="15" t="s">
        <v>30</v>
      </c>
      <c r="AX818" s="15" t="s">
        <v>80</v>
      </c>
      <c r="AY818" s="259" t="s">
        <v>147</v>
      </c>
    </row>
    <row r="819" s="2" customFormat="1" ht="24.15" customHeight="1">
      <c r="A819" s="38"/>
      <c r="B819" s="39"/>
      <c r="C819" s="214" t="s">
        <v>866</v>
      </c>
      <c r="D819" s="214" t="s">
        <v>150</v>
      </c>
      <c r="E819" s="215" t="s">
        <v>192</v>
      </c>
      <c r="F819" s="216" t="s">
        <v>193</v>
      </c>
      <c r="G819" s="217" t="s">
        <v>168</v>
      </c>
      <c r="H819" s="218">
        <v>3.2400000000000002</v>
      </c>
      <c r="I819" s="219"/>
      <c r="J819" s="220">
        <f>ROUND(I819*H819,2)</f>
        <v>0</v>
      </c>
      <c r="K819" s="216" t="s">
        <v>154</v>
      </c>
      <c r="L819" s="44"/>
      <c r="M819" s="221" t="s">
        <v>1</v>
      </c>
      <c r="N819" s="222" t="s">
        <v>39</v>
      </c>
      <c r="O819" s="91"/>
      <c r="P819" s="223">
        <f>O819*H819</f>
        <v>0</v>
      </c>
      <c r="Q819" s="223">
        <v>0</v>
      </c>
      <c r="R819" s="223">
        <f>Q819*H819</f>
        <v>0</v>
      </c>
      <c r="S819" s="223">
        <v>0</v>
      </c>
      <c r="T819" s="224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5" t="s">
        <v>155</v>
      </c>
      <c r="AT819" s="225" t="s">
        <v>150</v>
      </c>
      <c r="AU819" s="225" t="s">
        <v>156</v>
      </c>
      <c r="AY819" s="17" t="s">
        <v>147</v>
      </c>
      <c r="BE819" s="226">
        <f>IF(N819="základní",J819,0)</f>
        <v>0</v>
      </c>
      <c r="BF819" s="226">
        <f>IF(N819="snížená",J819,0)</f>
        <v>0</v>
      </c>
      <c r="BG819" s="226">
        <f>IF(N819="zákl. přenesená",J819,0)</f>
        <v>0</v>
      </c>
      <c r="BH819" s="226">
        <f>IF(N819="sníž. přenesená",J819,0)</f>
        <v>0</v>
      </c>
      <c r="BI819" s="226">
        <f>IF(N819="nulová",J819,0)</f>
        <v>0</v>
      </c>
      <c r="BJ819" s="17" t="s">
        <v>156</v>
      </c>
      <c r="BK819" s="226">
        <f>ROUND(I819*H819,2)</f>
        <v>0</v>
      </c>
      <c r="BL819" s="17" t="s">
        <v>155</v>
      </c>
      <c r="BM819" s="225" t="s">
        <v>867</v>
      </c>
    </row>
    <row r="820" s="13" customFormat="1">
      <c r="A820" s="13"/>
      <c r="B820" s="227"/>
      <c r="C820" s="228"/>
      <c r="D820" s="229" t="s">
        <v>157</v>
      </c>
      <c r="E820" s="230" t="s">
        <v>1</v>
      </c>
      <c r="F820" s="231" t="s">
        <v>861</v>
      </c>
      <c r="G820" s="228"/>
      <c r="H820" s="230" t="s">
        <v>1</v>
      </c>
      <c r="I820" s="232"/>
      <c r="J820" s="228"/>
      <c r="K820" s="228"/>
      <c r="L820" s="233"/>
      <c r="M820" s="234"/>
      <c r="N820" s="235"/>
      <c r="O820" s="235"/>
      <c r="P820" s="235"/>
      <c r="Q820" s="235"/>
      <c r="R820" s="235"/>
      <c r="S820" s="235"/>
      <c r="T820" s="23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7" t="s">
        <v>157</v>
      </c>
      <c r="AU820" s="237" t="s">
        <v>156</v>
      </c>
      <c r="AV820" s="13" t="s">
        <v>80</v>
      </c>
      <c r="AW820" s="13" t="s">
        <v>30</v>
      </c>
      <c r="AX820" s="13" t="s">
        <v>14</v>
      </c>
      <c r="AY820" s="237" t="s">
        <v>147</v>
      </c>
    </row>
    <row r="821" s="14" customFormat="1">
      <c r="A821" s="14"/>
      <c r="B821" s="238"/>
      <c r="C821" s="239"/>
      <c r="D821" s="229" t="s">
        <v>157</v>
      </c>
      <c r="E821" s="240" t="s">
        <v>1</v>
      </c>
      <c r="F821" s="241" t="s">
        <v>195</v>
      </c>
      <c r="G821" s="239"/>
      <c r="H821" s="242">
        <v>3.2400000000000002</v>
      </c>
      <c r="I821" s="243"/>
      <c r="J821" s="239"/>
      <c r="K821" s="239"/>
      <c r="L821" s="244"/>
      <c r="M821" s="245"/>
      <c r="N821" s="246"/>
      <c r="O821" s="246"/>
      <c r="P821" s="246"/>
      <c r="Q821" s="246"/>
      <c r="R821" s="246"/>
      <c r="S821" s="246"/>
      <c r="T821" s="247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8" t="s">
        <v>157</v>
      </c>
      <c r="AU821" s="248" t="s">
        <v>156</v>
      </c>
      <c r="AV821" s="14" t="s">
        <v>156</v>
      </c>
      <c r="AW821" s="14" t="s">
        <v>30</v>
      </c>
      <c r="AX821" s="14" t="s">
        <v>14</v>
      </c>
      <c r="AY821" s="248" t="s">
        <v>147</v>
      </c>
    </row>
    <row r="822" s="15" customFormat="1">
      <c r="A822" s="15"/>
      <c r="B822" s="249"/>
      <c r="C822" s="250"/>
      <c r="D822" s="229" t="s">
        <v>157</v>
      </c>
      <c r="E822" s="251" t="s">
        <v>1</v>
      </c>
      <c r="F822" s="252" t="s">
        <v>160</v>
      </c>
      <c r="G822" s="250"/>
      <c r="H822" s="253">
        <v>3.2400000000000002</v>
      </c>
      <c r="I822" s="254"/>
      <c r="J822" s="250"/>
      <c r="K822" s="250"/>
      <c r="L822" s="255"/>
      <c r="M822" s="256"/>
      <c r="N822" s="257"/>
      <c r="O822" s="257"/>
      <c r="P822" s="257"/>
      <c r="Q822" s="257"/>
      <c r="R822" s="257"/>
      <c r="S822" s="257"/>
      <c r="T822" s="258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9" t="s">
        <v>157</v>
      </c>
      <c r="AU822" s="259" t="s">
        <v>156</v>
      </c>
      <c r="AV822" s="15" t="s">
        <v>155</v>
      </c>
      <c r="AW822" s="15" t="s">
        <v>30</v>
      </c>
      <c r="AX822" s="15" t="s">
        <v>80</v>
      </c>
      <c r="AY822" s="259" t="s">
        <v>147</v>
      </c>
    </row>
    <row r="823" s="2" customFormat="1" ht="24.15" customHeight="1">
      <c r="A823" s="38"/>
      <c r="B823" s="39"/>
      <c r="C823" s="214" t="s">
        <v>559</v>
      </c>
      <c r="D823" s="214" t="s">
        <v>150</v>
      </c>
      <c r="E823" s="215" t="s">
        <v>197</v>
      </c>
      <c r="F823" s="216" t="s">
        <v>198</v>
      </c>
      <c r="G823" s="217" t="s">
        <v>153</v>
      </c>
      <c r="H823" s="218">
        <v>0.317</v>
      </c>
      <c r="I823" s="219"/>
      <c r="J823" s="220">
        <f>ROUND(I823*H823,2)</f>
        <v>0</v>
      </c>
      <c r="K823" s="216" t="s">
        <v>154</v>
      </c>
      <c r="L823" s="44"/>
      <c r="M823" s="221" t="s">
        <v>1</v>
      </c>
      <c r="N823" s="222" t="s">
        <v>39</v>
      </c>
      <c r="O823" s="91"/>
      <c r="P823" s="223">
        <f>O823*H823</f>
        <v>0</v>
      </c>
      <c r="Q823" s="223">
        <v>0</v>
      </c>
      <c r="R823" s="223">
        <f>Q823*H823</f>
        <v>0</v>
      </c>
      <c r="S823" s="223">
        <v>0</v>
      </c>
      <c r="T823" s="224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5" t="s">
        <v>155</v>
      </c>
      <c r="AT823" s="225" t="s">
        <v>150</v>
      </c>
      <c r="AU823" s="225" t="s">
        <v>156</v>
      </c>
      <c r="AY823" s="17" t="s">
        <v>147</v>
      </c>
      <c r="BE823" s="226">
        <f>IF(N823="základní",J823,0)</f>
        <v>0</v>
      </c>
      <c r="BF823" s="226">
        <f>IF(N823="snížená",J823,0)</f>
        <v>0</v>
      </c>
      <c r="BG823" s="226">
        <f>IF(N823="zákl. přenesená",J823,0)</f>
        <v>0</v>
      </c>
      <c r="BH823" s="226">
        <f>IF(N823="sníž. přenesená",J823,0)</f>
        <v>0</v>
      </c>
      <c r="BI823" s="226">
        <f>IF(N823="nulová",J823,0)</f>
        <v>0</v>
      </c>
      <c r="BJ823" s="17" t="s">
        <v>156</v>
      </c>
      <c r="BK823" s="226">
        <f>ROUND(I823*H823,2)</f>
        <v>0</v>
      </c>
      <c r="BL823" s="17" t="s">
        <v>155</v>
      </c>
      <c r="BM823" s="225" t="s">
        <v>868</v>
      </c>
    </row>
    <row r="824" s="13" customFormat="1">
      <c r="A824" s="13"/>
      <c r="B824" s="227"/>
      <c r="C824" s="228"/>
      <c r="D824" s="229" t="s">
        <v>157</v>
      </c>
      <c r="E824" s="230" t="s">
        <v>1</v>
      </c>
      <c r="F824" s="231" t="s">
        <v>869</v>
      </c>
      <c r="G824" s="228"/>
      <c r="H824" s="230" t="s">
        <v>1</v>
      </c>
      <c r="I824" s="232"/>
      <c r="J824" s="228"/>
      <c r="K824" s="228"/>
      <c r="L824" s="233"/>
      <c r="M824" s="234"/>
      <c r="N824" s="235"/>
      <c r="O824" s="235"/>
      <c r="P824" s="235"/>
      <c r="Q824" s="235"/>
      <c r="R824" s="235"/>
      <c r="S824" s="235"/>
      <c r="T824" s="236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7" t="s">
        <v>157</v>
      </c>
      <c r="AU824" s="237" t="s">
        <v>156</v>
      </c>
      <c r="AV824" s="13" t="s">
        <v>80</v>
      </c>
      <c r="AW824" s="13" t="s">
        <v>30</v>
      </c>
      <c r="AX824" s="13" t="s">
        <v>14</v>
      </c>
      <c r="AY824" s="237" t="s">
        <v>147</v>
      </c>
    </row>
    <row r="825" s="14" customFormat="1">
      <c r="A825" s="14"/>
      <c r="B825" s="238"/>
      <c r="C825" s="239"/>
      <c r="D825" s="229" t="s">
        <v>157</v>
      </c>
      <c r="E825" s="240" t="s">
        <v>1</v>
      </c>
      <c r="F825" s="241" t="s">
        <v>870</v>
      </c>
      <c r="G825" s="239"/>
      <c r="H825" s="242">
        <v>0.16900000000000001</v>
      </c>
      <c r="I825" s="243"/>
      <c r="J825" s="239"/>
      <c r="K825" s="239"/>
      <c r="L825" s="244"/>
      <c r="M825" s="245"/>
      <c r="N825" s="246"/>
      <c r="O825" s="246"/>
      <c r="P825" s="246"/>
      <c r="Q825" s="246"/>
      <c r="R825" s="246"/>
      <c r="S825" s="246"/>
      <c r="T825" s="247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8" t="s">
        <v>157</v>
      </c>
      <c r="AU825" s="248" t="s">
        <v>156</v>
      </c>
      <c r="AV825" s="14" t="s">
        <v>156</v>
      </c>
      <c r="AW825" s="14" t="s">
        <v>30</v>
      </c>
      <c r="AX825" s="14" t="s">
        <v>14</v>
      </c>
      <c r="AY825" s="248" t="s">
        <v>147</v>
      </c>
    </row>
    <row r="826" s="14" customFormat="1">
      <c r="A826" s="14"/>
      <c r="B826" s="238"/>
      <c r="C826" s="239"/>
      <c r="D826" s="229" t="s">
        <v>157</v>
      </c>
      <c r="E826" s="240" t="s">
        <v>1</v>
      </c>
      <c r="F826" s="241" t="s">
        <v>202</v>
      </c>
      <c r="G826" s="239"/>
      <c r="H826" s="242">
        <v>0.14799999999999999</v>
      </c>
      <c r="I826" s="243"/>
      <c r="J826" s="239"/>
      <c r="K826" s="239"/>
      <c r="L826" s="244"/>
      <c r="M826" s="245"/>
      <c r="N826" s="246"/>
      <c r="O826" s="246"/>
      <c r="P826" s="246"/>
      <c r="Q826" s="246"/>
      <c r="R826" s="246"/>
      <c r="S826" s="246"/>
      <c r="T826" s="247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8" t="s">
        <v>157</v>
      </c>
      <c r="AU826" s="248" t="s">
        <v>156</v>
      </c>
      <c r="AV826" s="14" t="s">
        <v>156</v>
      </c>
      <c r="AW826" s="14" t="s">
        <v>30</v>
      </c>
      <c r="AX826" s="14" t="s">
        <v>14</v>
      </c>
      <c r="AY826" s="248" t="s">
        <v>147</v>
      </c>
    </row>
    <row r="827" s="15" customFormat="1">
      <c r="A827" s="15"/>
      <c r="B827" s="249"/>
      <c r="C827" s="250"/>
      <c r="D827" s="229" t="s">
        <v>157</v>
      </c>
      <c r="E827" s="251" t="s">
        <v>1</v>
      </c>
      <c r="F827" s="252" t="s">
        <v>160</v>
      </c>
      <c r="G827" s="250"/>
      <c r="H827" s="253">
        <v>0.317</v>
      </c>
      <c r="I827" s="254"/>
      <c r="J827" s="250"/>
      <c r="K827" s="250"/>
      <c r="L827" s="255"/>
      <c r="M827" s="256"/>
      <c r="N827" s="257"/>
      <c r="O827" s="257"/>
      <c r="P827" s="257"/>
      <c r="Q827" s="257"/>
      <c r="R827" s="257"/>
      <c r="S827" s="257"/>
      <c r="T827" s="258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59" t="s">
        <v>157</v>
      </c>
      <c r="AU827" s="259" t="s">
        <v>156</v>
      </c>
      <c r="AV827" s="15" t="s">
        <v>155</v>
      </c>
      <c r="AW827" s="15" t="s">
        <v>30</v>
      </c>
      <c r="AX827" s="15" t="s">
        <v>80</v>
      </c>
      <c r="AY827" s="259" t="s">
        <v>147</v>
      </c>
    </row>
    <row r="828" s="2" customFormat="1" ht="16.5" customHeight="1">
      <c r="A828" s="38"/>
      <c r="B828" s="39"/>
      <c r="C828" s="214" t="s">
        <v>871</v>
      </c>
      <c r="D828" s="214" t="s">
        <v>150</v>
      </c>
      <c r="E828" s="215" t="s">
        <v>203</v>
      </c>
      <c r="F828" s="216" t="s">
        <v>204</v>
      </c>
      <c r="G828" s="217" t="s">
        <v>153</v>
      </c>
      <c r="H828" s="218">
        <v>0.22400000000000001</v>
      </c>
      <c r="I828" s="219"/>
      <c r="J828" s="220">
        <f>ROUND(I828*H828,2)</f>
        <v>0</v>
      </c>
      <c r="K828" s="216" t="s">
        <v>154</v>
      </c>
      <c r="L828" s="44"/>
      <c r="M828" s="221" t="s">
        <v>1</v>
      </c>
      <c r="N828" s="222" t="s">
        <v>39</v>
      </c>
      <c r="O828" s="91"/>
      <c r="P828" s="223">
        <f>O828*H828</f>
        <v>0</v>
      </c>
      <c r="Q828" s="223">
        <v>0</v>
      </c>
      <c r="R828" s="223">
        <f>Q828*H828</f>
        <v>0</v>
      </c>
      <c r="S828" s="223">
        <v>0</v>
      </c>
      <c r="T828" s="224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5" t="s">
        <v>155</v>
      </c>
      <c r="AT828" s="225" t="s">
        <v>150</v>
      </c>
      <c r="AU828" s="225" t="s">
        <v>156</v>
      </c>
      <c r="AY828" s="17" t="s">
        <v>147</v>
      </c>
      <c r="BE828" s="226">
        <f>IF(N828="základní",J828,0)</f>
        <v>0</v>
      </c>
      <c r="BF828" s="226">
        <f>IF(N828="snížená",J828,0)</f>
        <v>0</v>
      </c>
      <c r="BG828" s="226">
        <f>IF(N828="zákl. přenesená",J828,0)</f>
        <v>0</v>
      </c>
      <c r="BH828" s="226">
        <f>IF(N828="sníž. přenesená",J828,0)</f>
        <v>0</v>
      </c>
      <c r="BI828" s="226">
        <f>IF(N828="nulová",J828,0)</f>
        <v>0</v>
      </c>
      <c r="BJ828" s="17" t="s">
        <v>156</v>
      </c>
      <c r="BK828" s="226">
        <f>ROUND(I828*H828,2)</f>
        <v>0</v>
      </c>
      <c r="BL828" s="17" t="s">
        <v>155</v>
      </c>
      <c r="BM828" s="225" t="s">
        <v>872</v>
      </c>
    </row>
    <row r="829" s="13" customFormat="1">
      <c r="A829" s="13"/>
      <c r="B829" s="227"/>
      <c r="C829" s="228"/>
      <c r="D829" s="229" t="s">
        <v>157</v>
      </c>
      <c r="E829" s="230" t="s">
        <v>1</v>
      </c>
      <c r="F829" s="231" t="s">
        <v>873</v>
      </c>
      <c r="G829" s="228"/>
      <c r="H829" s="230" t="s">
        <v>1</v>
      </c>
      <c r="I829" s="232"/>
      <c r="J829" s="228"/>
      <c r="K829" s="228"/>
      <c r="L829" s="233"/>
      <c r="M829" s="234"/>
      <c r="N829" s="235"/>
      <c r="O829" s="235"/>
      <c r="P829" s="235"/>
      <c r="Q829" s="235"/>
      <c r="R829" s="235"/>
      <c r="S829" s="235"/>
      <c r="T829" s="23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7" t="s">
        <v>157</v>
      </c>
      <c r="AU829" s="237" t="s">
        <v>156</v>
      </c>
      <c r="AV829" s="13" t="s">
        <v>80</v>
      </c>
      <c r="AW829" s="13" t="s">
        <v>30</v>
      </c>
      <c r="AX829" s="13" t="s">
        <v>14</v>
      </c>
      <c r="AY829" s="237" t="s">
        <v>147</v>
      </c>
    </row>
    <row r="830" s="14" customFormat="1">
      <c r="A830" s="14"/>
      <c r="B830" s="238"/>
      <c r="C830" s="239"/>
      <c r="D830" s="229" t="s">
        <v>157</v>
      </c>
      <c r="E830" s="240" t="s">
        <v>1</v>
      </c>
      <c r="F830" s="241" t="s">
        <v>207</v>
      </c>
      <c r="G830" s="239"/>
      <c r="H830" s="242">
        <v>0.22400000000000001</v>
      </c>
      <c r="I830" s="243"/>
      <c r="J830" s="239"/>
      <c r="K830" s="239"/>
      <c r="L830" s="244"/>
      <c r="M830" s="245"/>
      <c r="N830" s="246"/>
      <c r="O830" s="246"/>
      <c r="P830" s="246"/>
      <c r="Q830" s="246"/>
      <c r="R830" s="246"/>
      <c r="S830" s="246"/>
      <c r="T830" s="247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8" t="s">
        <v>157</v>
      </c>
      <c r="AU830" s="248" t="s">
        <v>156</v>
      </c>
      <c r="AV830" s="14" t="s">
        <v>156</v>
      </c>
      <c r="AW830" s="14" t="s">
        <v>30</v>
      </c>
      <c r="AX830" s="14" t="s">
        <v>14</v>
      </c>
      <c r="AY830" s="248" t="s">
        <v>147</v>
      </c>
    </row>
    <row r="831" s="15" customFormat="1">
      <c r="A831" s="15"/>
      <c r="B831" s="249"/>
      <c r="C831" s="250"/>
      <c r="D831" s="229" t="s">
        <v>157</v>
      </c>
      <c r="E831" s="251" t="s">
        <v>1</v>
      </c>
      <c r="F831" s="252" t="s">
        <v>160</v>
      </c>
      <c r="G831" s="250"/>
      <c r="H831" s="253">
        <v>0.22400000000000001</v>
      </c>
      <c r="I831" s="254"/>
      <c r="J831" s="250"/>
      <c r="K831" s="250"/>
      <c r="L831" s="255"/>
      <c r="M831" s="256"/>
      <c r="N831" s="257"/>
      <c r="O831" s="257"/>
      <c r="P831" s="257"/>
      <c r="Q831" s="257"/>
      <c r="R831" s="257"/>
      <c r="S831" s="257"/>
      <c r="T831" s="258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59" t="s">
        <v>157</v>
      </c>
      <c r="AU831" s="259" t="s">
        <v>156</v>
      </c>
      <c r="AV831" s="15" t="s">
        <v>155</v>
      </c>
      <c r="AW831" s="15" t="s">
        <v>30</v>
      </c>
      <c r="AX831" s="15" t="s">
        <v>80</v>
      </c>
      <c r="AY831" s="259" t="s">
        <v>147</v>
      </c>
    </row>
    <row r="832" s="2" customFormat="1" ht="16.5" customHeight="1">
      <c r="A832" s="38"/>
      <c r="B832" s="39"/>
      <c r="C832" s="214" t="s">
        <v>565</v>
      </c>
      <c r="D832" s="214" t="s">
        <v>150</v>
      </c>
      <c r="E832" s="215" t="s">
        <v>209</v>
      </c>
      <c r="F832" s="216" t="s">
        <v>210</v>
      </c>
      <c r="G832" s="217" t="s">
        <v>153</v>
      </c>
      <c r="H832" s="218">
        <v>0.82799999999999996</v>
      </c>
      <c r="I832" s="219"/>
      <c r="J832" s="220">
        <f>ROUND(I832*H832,2)</f>
        <v>0</v>
      </c>
      <c r="K832" s="216" t="s">
        <v>154</v>
      </c>
      <c r="L832" s="44"/>
      <c r="M832" s="221" t="s">
        <v>1</v>
      </c>
      <c r="N832" s="222" t="s">
        <v>39</v>
      </c>
      <c r="O832" s="91"/>
      <c r="P832" s="223">
        <f>O832*H832</f>
        <v>0</v>
      </c>
      <c r="Q832" s="223">
        <v>0</v>
      </c>
      <c r="R832" s="223">
        <f>Q832*H832</f>
        <v>0</v>
      </c>
      <c r="S832" s="223">
        <v>0</v>
      </c>
      <c r="T832" s="224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25" t="s">
        <v>155</v>
      </c>
      <c r="AT832" s="225" t="s">
        <v>150</v>
      </c>
      <c r="AU832" s="225" t="s">
        <v>156</v>
      </c>
      <c r="AY832" s="17" t="s">
        <v>147</v>
      </c>
      <c r="BE832" s="226">
        <f>IF(N832="základní",J832,0)</f>
        <v>0</v>
      </c>
      <c r="BF832" s="226">
        <f>IF(N832="snížená",J832,0)</f>
        <v>0</v>
      </c>
      <c r="BG832" s="226">
        <f>IF(N832="zákl. přenesená",J832,0)</f>
        <v>0</v>
      </c>
      <c r="BH832" s="226">
        <f>IF(N832="sníž. přenesená",J832,0)</f>
        <v>0</v>
      </c>
      <c r="BI832" s="226">
        <f>IF(N832="nulová",J832,0)</f>
        <v>0</v>
      </c>
      <c r="BJ832" s="17" t="s">
        <v>156</v>
      </c>
      <c r="BK832" s="226">
        <f>ROUND(I832*H832,2)</f>
        <v>0</v>
      </c>
      <c r="BL832" s="17" t="s">
        <v>155</v>
      </c>
      <c r="BM832" s="225" t="s">
        <v>874</v>
      </c>
    </row>
    <row r="833" s="13" customFormat="1">
      <c r="A833" s="13"/>
      <c r="B833" s="227"/>
      <c r="C833" s="228"/>
      <c r="D833" s="229" t="s">
        <v>157</v>
      </c>
      <c r="E833" s="230" t="s">
        <v>1</v>
      </c>
      <c r="F833" s="231" t="s">
        <v>873</v>
      </c>
      <c r="G833" s="228"/>
      <c r="H833" s="230" t="s">
        <v>1</v>
      </c>
      <c r="I833" s="232"/>
      <c r="J833" s="228"/>
      <c r="K833" s="228"/>
      <c r="L833" s="233"/>
      <c r="M833" s="234"/>
      <c r="N833" s="235"/>
      <c r="O833" s="235"/>
      <c r="P833" s="235"/>
      <c r="Q833" s="235"/>
      <c r="R833" s="235"/>
      <c r="S833" s="235"/>
      <c r="T833" s="236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7" t="s">
        <v>157</v>
      </c>
      <c r="AU833" s="237" t="s">
        <v>156</v>
      </c>
      <c r="AV833" s="13" t="s">
        <v>80</v>
      </c>
      <c r="AW833" s="13" t="s">
        <v>30</v>
      </c>
      <c r="AX833" s="13" t="s">
        <v>14</v>
      </c>
      <c r="AY833" s="237" t="s">
        <v>147</v>
      </c>
    </row>
    <row r="834" s="14" customFormat="1">
      <c r="A834" s="14"/>
      <c r="B834" s="238"/>
      <c r="C834" s="239"/>
      <c r="D834" s="229" t="s">
        <v>157</v>
      </c>
      <c r="E834" s="240" t="s">
        <v>1</v>
      </c>
      <c r="F834" s="241" t="s">
        <v>212</v>
      </c>
      <c r="G834" s="239"/>
      <c r="H834" s="242">
        <v>0.82799999999999996</v>
      </c>
      <c r="I834" s="243"/>
      <c r="J834" s="239"/>
      <c r="K834" s="239"/>
      <c r="L834" s="244"/>
      <c r="M834" s="245"/>
      <c r="N834" s="246"/>
      <c r="O834" s="246"/>
      <c r="P834" s="246"/>
      <c r="Q834" s="246"/>
      <c r="R834" s="246"/>
      <c r="S834" s="246"/>
      <c r="T834" s="247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8" t="s">
        <v>157</v>
      </c>
      <c r="AU834" s="248" t="s">
        <v>156</v>
      </c>
      <c r="AV834" s="14" t="s">
        <v>156</v>
      </c>
      <c r="AW834" s="14" t="s">
        <v>30</v>
      </c>
      <c r="AX834" s="14" t="s">
        <v>14</v>
      </c>
      <c r="AY834" s="248" t="s">
        <v>147</v>
      </c>
    </row>
    <row r="835" s="15" customFormat="1">
      <c r="A835" s="15"/>
      <c r="B835" s="249"/>
      <c r="C835" s="250"/>
      <c r="D835" s="229" t="s">
        <v>157</v>
      </c>
      <c r="E835" s="251" t="s">
        <v>1</v>
      </c>
      <c r="F835" s="252" t="s">
        <v>160</v>
      </c>
      <c r="G835" s="250"/>
      <c r="H835" s="253">
        <v>0.82799999999999996</v>
      </c>
      <c r="I835" s="254"/>
      <c r="J835" s="250"/>
      <c r="K835" s="250"/>
      <c r="L835" s="255"/>
      <c r="M835" s="256"/>
      <c r="N835" s="257"/>
      <c r="O835" s="257"/>
      <c r="P835" s="257"/>
      <c r="Q835" s="257"/>
      <c r="R835" s="257"/>
      <c r="S835" s="257"/>
      <c r="T835" s="258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59" t="s">
        <v>157</v>
      </c>
      <c r="AU835" s="259" t="s">
        <v>156</v>
      </c>
      <c r="AV835" s="15" t="s">
        <v>155</v>
      </c>
      <c r="AW835" s="15" t="s">
        <v>30</v>
      </c>
      <c r="AX835" s="15" t="s">
        <v>80</v>
      </c>
      <c r="AY835" s="259" t="s">
        <v>147</v>
      </c>
    </row>
    <row r="836" s="12" customFormat="1" ht="22.8" customHeight="1">
      <c r="A836" s="12"/>
      <c r="B836" s="198"/>
      <c r="C836" s="199"/>
      <c r="D836" s="200" t="s">
        <v>72</v>
      </c>
      <c r="E836" s="212" t="s">
        <v>213</v>
      </c>
      <c r="F836" s="212" t="s">
        <v>214</v>
      </c>
      <c r="G836" s="199"/>
      <c r="H836" s="199"/>
      <c r="I836" s="202"/>
      <c r="J836" s="213">
        <f>BK836</f>
        <v>0</v>
      </c>
      <c r="K836" s="199"/>
      <c r="L836" s="204"/>
      <c r="M836" s="205"/>
      <c r="N836" s="206"/>
      <c r="O836" s="206"/>
      <c r="P836" s="207">
        <f>SUM(P837:P848)</f>
        <v>0</v>
      </c>
      <c r="Q836" s="206"/>
      <c r="R836" s="207">
        <f>SUM(R837:R848)</f>
        <v>0</v>
      </c>
      <c r="S836" s="206"/>
      <c r="T836" s="208">
        <f>SUM(T837:T848)</f>
        <v>0</v>
      </c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R836" s="209" t="s">
        <v>80</v>
      </c>
      <c r="AT836" s="210" t="s">
        <v>72</v>
      </c>
      <c r="AU836" s="210" t="s">
        <v>80</v>
      </c>
      <c r="AY836" s="209" t="s">
        <v>147</v>
      </c>
      <c r="BK836" s="211">
        <f>SUM(BK837:BK848)</f>
        <v>0</v>
      </c>
    </row>
    <row r="837" s="2" customFormat="1" ht="16.5" customHeight="1">
      <c r="A837" s="38"/>
      <c r="B837" s="39"/>
      <c r="C837" s="214" t="s">
        <v>875</v>
      </c>
      <c r="D837" s="214" t="s">
        <v>150</v>
      </c>
      <c r="E837" s="215" t="s">
        <v>215</v>
      </c>
      <c r="F837" s="216" t="s">
        <v>216</v>
      </c>
      <c r="G837" s="217" t="s">
        <v>217</v>
      </c>
      <c r="H837" s="218">
        <v>3.3999999999999999</v>
      </c>
      <c r="I837" s="219"/>
      <c r="J837" s="220">
        <f>ROUND(I837*H837,2)</f>
        <v>0</v>
      </c>
      <c r="K837" s="216" t="s">
        <v>154</v>
      </c>
      <c r="L837" s="44"/>
      <c r="M837" s="221" t="s">
        <v>1</v>
      </c>
      <c r="N837" s="222" t="s">
        <v>39</v>
      </c>
      <c r="O837" s="91"/>
      <c r="P837" s="223">
        <f>O837*H837</f>
        <v>0</v>
      </c>
      <c r="Q837" s="223">
        <v>0</v>
      </c>
      <c r="R837" s="223">
        <f>Q837*H837</f>
        <v>0</v>
      </c>
      <c r="S837" s="223">
        <v>0</v>
      </c>
      <c r="T837" s="224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5" t="s">
        <v>155</v>
      </c>
      <c r="AT837" s="225" t="s">
        <v>150</v>
      </c>
      <c r="AU837" s="225" t="s">
        <v>156</v>
      </c>
      <c r="AY837" s="17" t="s">
        <v>147</v>
      </c>
      <c r="BE837" s="226">
        <f>IF(N837="základní",J837,0)</f>
        <v>0</v>
      </c>
      <c r="BF837" s="226">
        <f>IF(N837="snížená",J837,0)</f>
        <v>0</v>
      </c>
      <c r="BG837" s="226">
        <f>IF(N837="zákl. přenesená",J837,0)</f>
        <v>0</v>
      </c>
      <c r="BH837" s="226">
        <f>IF(N837="sníž. přenesená",J837,0)</f>
        <v>0</v>
      </c>
      <c r="BI837" s="226">
        <f>IF(N837="nulová",J837,0)</f>
        <v>0</v>
      </c>
      <c r="BJ837" s="17" t="s">
        <v>156</v>
      </c>
      <c r="BK837" s="226">
        <f>ROUND(I837*H837,2)</f>
        <v>0</v>
      </c>
      <c r="BL837" s="17" t="s">
        <v>155</v>
      </c>
      <c r="BM837" s="225" t="s">
        <v>876</v>
      </c>
    </row>
    <row r="838" s="13" customFormat="1">
      <c r="A838" s="13"/>
      <c r="B838" s="227"/>
      <c r="C838" s="228"/>
      <c r="D838" s="229" t="s">
        <v>157</v>
      </c>
      <c r="E838" s="230" t="s">
        <v>1</v>
      </c>
      <c r="F838" s="231" t="s">
        <v>877</v>
      </c>
      <c r="G838" s="228"/>
      <c r="H838" s="230" t="s">
        <v>1</v>
      </c>
      <c r="I838" s="232"/>
      <c r="J838" s="228"/>
      <c r="K838" s="228"/>
      <c r="L838" s="233"/>
      <c r="M838" s="234"/>
      <c r="N838" s="235"/>
      <c r="O838" s="235"/>
      <c r="P838" s="235"/>
      <c r="Q838" s="235"/>
      <c r="R838" s="235"/>
      <c r="S838" s="235"/>
      <c r="T838" s="236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7" t="s">
        <v>157</v>
      </c>
      <c r="AU838" s="237" t="s">
        <v>156</v>
      </c>
      <c r="AV838" s="13" t="s">
        <v>80</v>
      </c>
      <c r="AW838" s="13" t="s">
        <v>30</v>
      </c>
      <c r="AX838" s="13" t="s">
        <v>14</v>
      </c>
      <c r="AY838" s="237" t="s">
        <v>147</v>
      </c>
    </row>
    <row r="839" s="14" customFormat="1">
      <c r="A839" s="14"/>
      <c r="B839" s="238"/>
      <c r="C839" s="239"/>
      <c r="D839" s="229" t="s">
        <v>157</v>
      </c>
      <c r="E839" s="240" t="s">
        <v>1</v>
      </c>
      <c r="F839" s="241" t="s">
        <v>878</v>
      </c>
      <c r="G839" s="239"/>
      <c r="H839" s="242">
        <v>3.3999999999999999</v>
      </c>
      <c r="I839" s="243"/>
      <c r="J839" s="239"/>
      <c r="K839" s="239"/>
      <c r="L839" s="244"/>
      <c r="M839" s="245"/>
      <c r="N839" s="246"/>
      <c r="O839" s="246"/>
      <c r="P839" s="246"/>
      <c r="Q839" s="246"/>
      <c r="R839" s="246"/>
      <c r="S839" s="246"/>
      <c r="T839" s="247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8" t="s">
        <v>157</v>
      </c>
      <c r="AU839" s="248" t="s">
        <v>156</v>
      </c>
      <c r="AV839" s="14" t="s">
        <v>156</v>
      </c>
      <c r="AW839" s="14" t="s">
        <v>30</v>
      </c>
      <c r="AX839" s="14" t="s">
        <v>14</v>
      </c>
      <c r="AY839" s="248" t="s">
        <v>147</v>
      </c>
    </row>
    <row r="840" s="15" customFormat="1">
      <c r="A840" s="15"/>
      <c r="B840" s="249"/>
      <c r="C840" s="250"/>
      <c r="D840" s="229" t="s">
        <v>157</v>
      </c>
      <c r="E840" s="251" t="s">
        <v>1</v>
      </c>
      <c r="F840" s="252" t="s">
        <v>160</v>
      </c>
      <c r="G840" s="250"/>
      <c r="H840" s="253">
        <v>3.3999999999999999</v>
      </c>
      <c r="I840" s="254"/>
      <c r="J840" s="250"/>
      <c r="K840" s="250"/>
      <c r="L840" s="255"/>
      <c r="M840" s="256"/>
      <c r="N840" s="257"/>
      <c r="O840" s="257"/>
      <c r="P840" s="257"/>
      <c r="Q840" s="257"/>
      <c r="R840" s="257"/>
      <c r="S840" s="257"/>
      <c r="T840" s="258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59" t="s">
        <v>157</v>
      </c>
      <c r="AU840" s="259" t="s">
        <v>156</v>
      </c>
      <c r="AV840" s="15" t="s">
        <v>155</v>
      </c>
      <c r="AW840" s="15" t="s">
        <v>30</v>
      </c>
      <c r="AX840" s="15" t="s">
        <v>80</v>
      </c>
      <c r="AY840" s="259" t="s">
        <v>147</v>
      </c>
    </row>
    <row r="841" s="2" customFormat="1" ht="21.75" customHeight="1">
      <c r="A841" s="38"/>
      <c r="B841" s="39"/>
      <c r="C841" s="214" t="s">
        <v>570</v>
      </c>
      <c r="D841" s="214" t="s">
        <v>150</v>
      </c>
      <c r="E841" s="215" t="s">
        <v>222</v>
      </c>
      <c r="F841" s="216" t="s">
        <v>223</v>
      </c>
      <c r="G841" s="217" t="s">
        <v>168</v>
      </c>
      <c r="H841" s="218">
        <v>6.0999999999999996</v>
      </c>
      <c r="I841" s="219"/>
      <c r="J841" s="220">
        <f>ROUND(I841*H841,2)</f>
        <v>0</v>
      </c>
      <c r="K841" s="216" t="s">
        <v>154</v>
      </c>
      <c r="L841" s="44"/>
      <c r="M841" s="221" t="s">
        <v>1</v>
      </c>
      <c r="N841" s="222" t="s">
        <v>39</v>
      </c>
      <c r="O841" s="91"/>
      <c r="P841" s="223">
        <f>O841*H841</f>
        <v>0</v>
      </c>
      <c r="Q841" s="223">
        <v>0</v>
      </c>
      <c r="R841" s="223">
        <f>Q841*H841</f>
        <v>0</v>
      </c>
      <c r="S841" s="223">
        <v>0</v>
      </c>
      <c r="T841" s="224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5" t="s">
        <v>155</v>
      </c>
      <c r="AT841" s="225" t="s">
        <v>150</v>
      </c>
      <c r="AU841" s="225" t="s">
        <v>156</v>
      </c>
      <c r="AY841" s="17" t="s">
        <v>147</v>
      </c>
      <c r="BE841" s="226">
        <f>IF(N841="základní",J841,0)</f>
        <v>0</v>
      </c>
      <c r="BF841" s="226">
        <f>IF(N841="snížená",J841,0)</f>
        <v>0</v>
      </c>
      <c r="BG841" s="226">
        <f>IF(N841="zákl. přenesená",J841,0)</f>
        <v>0</v>
      </c>
      <c r="BH841" s="226">
        <f>IF(N841="sníž. přenesená",J841,0)</f>
        <v>0</v>
      </c>
      <c r="BI841" s="226">
        <f>IF(N841="nulová",J841,0)</f>
        <v>0</v>
      </c>
      <c r="BJ841" s="17" t="s">
        <v>156</v>
      </c>
      <c r="BK841" s="226">
        <f>ROUND(I841*H841,2)</f>
        <v>0</v>
      </c>
      <c r="BL841" s="17" t="s">
        <v>155</v>
      </c>
      <c r="BM841" s="225" t="s">
        <v>879</v>
      </c>
    </row>
    <row r="842" s="13" customFormat="1">
      <c r="A842" s="13"/>
      <c r="B842" s="227"/>
      <c r="C842" s="228"/>
      <c r="D842" s="229" t="s">
        <v>157</v>
      </c>
      <c r="E842" s="230" t="s">
        <v>1</v>
      </c>
      <c r="F842" s="231" t="s">
        <v>880</v>
      </c>
      <c r="G842" s="228"/>
      <c r="H842" s="230" t="s">
        <v>1</v>
      </c>
      <c r="I842" s="232"/>
      <c r="J842" s="228"/>
      <c r="K842" s="228"/>
      <c r="L842" s="233"/>
      <c r="M842" s="234"/>
      <c r="N842" s="235"/>
      <c r="O842" s="235"/>
      <c r="P842" s="235"/>
      <c r="Q842" s="235"/>
      <c r="R842" s="235"/>
      <c r="S842" s="235"/>
      <c r="T842" s="236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7" t="s">
        <v>157</v>
      </c>
      <c r="AU842" s="237" t="s">
        <v>156</v>
      </c>
      <c r="AV842" s="13" t="s">
        <v>80</v>
      </c>
      <c r="AW842" s="13" t="s">
        <v>30</v>
      </c>
      <c r="AX842" s="13" t="s">
        <v>14</v>
      </c>
      <c r="AY842" s="237" t="s">
        <v>147</v>
      </c>
    </row>
    <row r="843" s="14" customFormat="1">
      <c r="A843" s="14"/>
      <c r="B843" s="238"/>
      <c r="C843" s="239"/>
      <c r="D843" s="229" t="s">
        <v>157</v>
      </c>
      <c r="E843" s="240" t="s">
        <v>1</v>
      </c>
      <c r="F843" s="241" t="s">
        <v>881</v>
      </c>
      <c r="G843" s="239"/>
      <c r="H843" s="242">
        <v>6.0999999999999996</v>
      </c>
      <c r="I843" s="243"/>
      <c r="J843" s="239"/>
      <c r="K843" s="239"/>
      <c r="L843" s="244"/>
      <c r="M843" s="245"/>
      <c r="N843" s="246"/>
      <c r="O843" s="246"/>
      <c r="P843" s="246"/>
      <c r="Q843" s="246"/>
      <c r="R843" s="246"/>
      <c r="S843" s="246"/>
      <c r="T843" s="247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8" t="s">
        <v>157</v>
      </c>
      <c r="AU843" s="248" t="s">
        <v>156</v>
      </c>
      <c r="AV843" s="14" t="s">
        <v>156</v>
      </c>
      <c r="AW843" s="14" t="s">
        <v>30</v>
      </c>
      <c r="AX843" s="14" t="s">
        <v>14</v>
      </c>
      <c r="AY843" s="248" t="s">
        <v>147</v>
      </c>
    </row>
    <row r="844" s="15" customFormat="1">
      <c r="A844" s="15"/>
      <c r="B844" s="249"/>
      <c r="C844" s="250"/>
      <c r="D844" s="229" t="s">
        <v>157</v>
      </c>
      <c r="E844" s="251" t="s">
        <v>1</v>
      </c>
      <c r="F844" s="252" t="s">
        <v>160</v>
      </c>
      <c r="G844" s="250"/>
      <c r="H844" s="253">
        <v>6.0999999999999996</v>
      </c>
      <c r="I844" s="254"/>
      <c r="J844" s="250"/>
      <c r="K844" s="250"/>
      <c r="L844" s="255"/>
      <c r="M844" s="256"/>
      <c r="N844" s="257"/>
      <c r="O844" s="257"/>
      <c r="P844" s="257"/>
      <c r="Q844" s="257"/>
      <c r="R844" s="257"/>
      <c r="S844" s="257"/>
      <c r="T844" s="258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59" t="s">
        <v>157</v>
      </c>
      <c r="AU844" s="259" t="s">
        <v>156</v>
      </c>
      <c r="AV844" s="15" t="s">
        <v>155</v>
      </c>
      <c r="AW844" s="15" t="s">
        <v>30</v>
      </c>
      <c r="AX844" s="15" t="s">
        <v>80</v>
      </c>
      <c r="AY844" s="259" t="s">
        <v>147</v>
      </c>
    </row>
    <row r="845" s="2" customFormat="1" ht="24.15" customHeight="1">
      <c r="A845" s="38"/>
      <c r="B845" s="39"/>
      <c r="C845" s="214" t="s">
        <v>882</v>
      </c>
      <c r="D845" s="214" t="s">
        <v>150</v>
      </c>
      <c r="E845" s="215" t="s">
        <v>227</v>
      </c>
      <c r="F845" s="216" t="s">
        <v>228</v>
      </c>
      <c r="G845" s="217" t="s">
        <v>168</v>
      </c>
      <c r="H845" s="218">
        <v>13.220000000000001</v>
      </c>
      <c r="I845" s="219"/>
      <c r="J845" s="220">
        <f>ROUND(I845*H845,2)</f>
        <v>0</v>
      </c>
      <c r="K845" s="216" t="s">
        <v>154</v>
      </c>
      <c r="L845" s="44"/>
      <c r="M845" s="221" t="s">
        <v>1</v>
      </c>
      <c r="N845" s="222" t="s">
        <v>39</v>
      </c>
      <c r="O845" s="91"/>
      <c r="P845" s="223">
        <f>O845*H845</f>
        <v>0</v>
      </c>
      <c r="Q845" s="223">
        <v>0</v>
      </c>
      <c r="R845" s="223">
        <f>Q845*H845</f>
        <v>0</v>
      </c>
      <c r="S845" s="223">
        <v>0</v>
      </c>
      <c r="T845" s="224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5" t="s">
        <v>155</v>
      </c>
      <c r="AT845" s="225" t="s">
        <v>150</v>
      </c>
      <c r="AU845" s="225" t="s">
        <v>156</v>
      </c>
      <c r="AY845" s="17" t="s">
        <v>147</v>
      </c>
      <c r="BE845" s="226">
        <f>IF(N845="základní",J845,0)</f>
        <v>0</v>
      </c>
      <c r="BF845" s="226">
        <f>IF(N845="snížená",J845,0)</f>
        <v>0</v>
      </c>
      <c r="BG845" s="226">
        <f>IF(N845="zákl. přenesená",J845,0)</f>
        <v>0</v>
      </c>
      <c r="BH845" s="226">
        <f>IF(N845="sníž. přenesená",J845,0)</f>
        <v>0</v>
      </c>
      <c r="BI845" s="226">
        <f>IF(N845="nulová",J845,0)</f>
        <v>0</v>
      </c>
      <c r="BJ845" s="17" t="s">
        <v>156</v>
      </c>
      <c r="BK845" s="226">
        <f>ROUND(I845*H845,2)</f>
        <v>0</v>
      </c>
      <c r="BL845" s="17" t="s">
        <v>155</v>
      </c>
      <c r="BM845" s="225" t="s">
        <v>883</v>
      </c>
    </row>
    <row r="846" s="13" customFormat="1">
      <c r="A846" s="13"/>
      <c r="B846" s="227"/>
      <c r="C846" s="228"/>
      <c r="D846" s="229" t="s">
        <v>157</v>
      </c>
      <c r="E846" s="230" t="s">
        <v>1</v>
      </c>
      <c r="F846" s="231" t="s">
        <v>880</v>
      </c>
      <c r="G846" s="228"/>
      <c r="H846" s="230" t="s">
        <v>1</v>
      </c>
      <c r="I846" s="232"/>
      <c r="J846" s="228"/>
      <c r="K846" s="228"/>
      <c r="L846" s="233"/>
      <c r="M846" s="234"/>
      <c r="N846" s="235"/>
      <c r="O846" s="235"/>
      <c r="P846" s="235"/>
      <c r="Q846" s="235"/>
      <c r="R846" s="235"/>
      <c r="S846" s="235"/>
      <c r="T846" s="236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7" t="s">
        <v>157</v>
      </c>
      <c r="AU846" s="237" t="s">
        <v>156</v>
      </c>
      <c r="AV846" s="13" t="s">
        <v>80</v>
      </c>
      <c r="AW846" s="13" t="s">
        <v>30</v>
      </c>
      <c r="AX846" s="13" t="s">
        <v>14</v>
      </c>
      <c r="AY846" s="237" t="s">
        <v>147</v>
      </c>
    </row>
    <row r="847" s="14" customFormat="1">
      <c r="A847" s="14"/>
      <c r="B847" s="238"/>
      <c r="C847" s="239"/>
      <c r="D847" s="229" t="s">
        <v>157</v>
      </c>
      <c r="E847" s="240" t="s">
        <v>1</v>
      </c>
      <c r="F847" s="241" t="s">
        <v>884</v>
      </c>
      <c r="G847" s="239"/>
      <c r="H847" s="242">
        <v>13.220000000000001</v>
      </c>
      <c r="I847" s="243"/>
      <c r="J847" s="239"/>
      <c r="K847" s="239"/>
      <c r="L847" s="244"/>
      <c r="M847" s="245"/>
      <c r="N847" s="246"/>
      <c r="O847" s="246"/>
      <c r="P847" s="246"/>
      <c r="Q847" s="246"/>
      <c r="R847" s="246"/>
      <c r="S847" s="246"/>
      <c r="T847" s="247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8" t="s">
        <v>157</v>
      </c>
      <c r="AU847" s="248" t="s">
        <v>156</v>
      </c>
      <c r="AV847" s="14" t="s">
        <v>156</v>
      </c>
      <c r="AW847" s="14" t="s">
        <v>30</v>
      </c>
      <c r="AX847" s="14" t="s">
        <v>14</v>
      </c>
      <c r="AY847" s="248" t="s">
        <v>147</v>
      </c>
    </row>
    <row r="848" s="15" customFormat="1">
      <c r="A848" s="15"/>
      <c r="B848" s="249"/>
      <c r="C848" s="250"/>
      <c r="D848" s="229" t="s">
        <v>157</v>
      </c>
      <c r="E848" s="251" t="s">
        <v>1</v>
      </c>
      <c r="F848" s="252" t="s">
        <v>160</v>
      </c>
      <c r="G848" s="250"/>
      <c r="H848" s="253">
        <v>13.220000000000001</v>
      </c>
      <c r="I848" s="254"/>
      <c r="J848" s="250"/>
      <c r="K848" s="250"/>
      <c r="L848" s="255"/>
      <c r="M848" s="256"/>
      <c r="N848" s="257"/>
      <c r="O848" s="257"/>
      <c r="P848" s="257"/>
      <c r="Q848" s="257"/>
      <c r="R848" s="257"/>
      <c r="S848" s="257"/>
      <c r="T848" s="258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59" t="s">
        <v>157</v>
      </c>
      <c r="AU848" s="259" t="s">
        <v>156</v>
      </c>
      <c r="AV848" s="15" t="s">
        <v>155</v>
      </c>
      <c r="AW848" s="15" t="s">
        <v>30</v>
      </c>
      <c r="AX848" s="15" t="s">
        <v>80</v>
      </c>
      <c r="AY848" s="259" t="s">
        <v>147</v>
      </c>
    </row>
    <row r="849" s="12" customFormat="1" ht="22.8" customHeight="1">
      <c r="A849" s="12"/>
      <c r="B849" s="198"/>
      <c r="C849" s="199"/>
      <c r="D849" s="200" t="s">
        <v>72</v>
      </c>
      <c r="E849" s="212" t="s">
        <v>232</v>
      </c>
      <c r="F849" s="212" t="s">
        <v>233</v>
      </c>
      <c r="G849" s="199"/>
      <c r="H849" s="199"/>
      <c r="I849" s="202"/>
      <c r="J849" s="213">
        <f>BK849</f>
        <v>0</v>
      </c>
      <c r="K849" s="199"/>
      <c r="L849" s="204"/>
      <c r="M849" s="205"/>
      <c r="N849" s="206"/>
      <c r="O849" s="206"/>
      <c r="P849" s="207">
        <f>SUM(P850:P873)</f>
        <v>0</v>
      </c>
      <c r="Q849" s="206"/>
      <c r="R849" s="207">
        <f>SUM(R850:R873)</f>
        <v>0</v>
      </c>
      <c r="S849" s="206"/>
      <c r="T849" s="208">
        <f>SUM(T850:T873)</f>
        <v>0</v>
      </c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R849" s="209" t="s">
        <v>80</v>
      </c>
      <c r="AT849" s="210" t="s">
        <v>72</v>
      </c>
      <c r="AU849" s="210" t="s">
        <v>80</v>
      </c>
      <c r="AY849" s="209" t="s">
        <v>147</v>
      </c>
      <c r="BK849" s="211">
        <f>SUM(BK850:BK873)</f>
        <v>0</v>
      </c>
    </row>
    <row r="850" s="2" customFormat="1" ht="16.5" customHeight="1">
      <c r="A850" s="38"/>
      <c r="B850" s="39"/>
      <c r="C850" s="214" t="s">
        <v>576</v>
      </c>
      <c r="D850" s="214" t="s">
        <v>150</v>
      </c>
      <c r="E850" s="215" t="s">
        <v>234</v>
      </c>
      <c r="F850" s="216" t="s">
        <v>235</v>
      </c>
      <c r="G850" s="217" t="s">
        <v>236</v>
      </c>
      <c r="H850" s="218">
        <v>1</v>
      </c>
      <c r="I850" s="219"/>
      <c r="J850" s="220">
        <f>ROUND(I850*H850,2)</f>
        <v>0</v>
      </c>
      <c r="K850" s="216" t="s">
        <v>154</v>
      </c>
      <c r="L850" s="44"/>
      <c r="M850" s="221" t="s">
        <v>1</v>
      </c>
      <c r="N850" s="222" t="s">
        <v>39</v>
      </c>
      <c r="O850" s="91"/>
      <c r="P850" s="223">
        <f>O850*H850</f>
        <v>0</v>
      </c>
      <c r="Q850" s="223">
        <v>0</v>
      </c>
      <c r="R850" s="223">
        <f>Q850*H850</f>
        <v>0</v>
      </c>
      <c r="S850" s="223">
        <v>0</v>
      </c>
      <c r="T850" s="224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5" t="s">
        <v>155</v>
      </c>
      <c r="AT850" s="225" t="s">
        <v>150</v>
      </c>
      <c r="AU850" s="225" t="s">
        <v>156</v>
      </c>
      <c r="AY850" s="17" t="s">
        <v>147</v>
      </c>
      <c r="BE850" s="226">
        <f>IF(N850="základní",J850,0)</f>
        <v>0</v>
      </c>
      <c r="BF850" s="226">
        <f>IF(N850="snížená",J850,0)</f>
        <v>0</v>
      </c>
      <c r="BG850" s="226">
        <f>IF(N850="zákl. přenesená",J850,0)</f>
        <v>0</v>
      </c>
      <c r="BH850" s="226">
        <f>IF(N850="sníž. přenesená",J850,0)</f>
        <v>0</v>
      </c>
      <c r="BI850" s="226">
        <f>IF(N850="nulová",J850,0)</f>
        <v>0</v>
      </c>
      <c r="BJ850" s="17" t="s">
        <v>156</v>
      </c>
      <c r="BK850" s="226">
        <f>ROUND(I850*H850,2)</f>
        <v>0</v>
      </c>
      <c r="BL850" s="17" t="s">
        <v>155</v>
      </c>
      <c r="BM850" s="225" t="s">
        <v>885</v>
      </c>
    </row>
    <row r="851" s="13" customFormat="1">
      <c r="A851" s="13"/>
      <c r="B851" s="227"/>
      <c r="C851" s="228"/>
      <c r="D851" s="229" t="s">
        <v>157</v>
      </c>
      <c r="E851" s="230" t="s">
        <v>1</v>
      </c>
      <c r="F851" s="231" t="s">
        <v>886</v>
      </c>
      <c r="G851" s="228"/>
      <c r="H851" s="230" t="s">
        <v>1</v>
      </c>
      <c r="I851" s="232"/>
      <c r="J851" s="228"/>
      <c r="K851" s="228"/>
      <c r="L851" s="233"/>
      <c r="M851" s="234"/>
      <c r="N851" s="235"/>
      <c r="O851" s="235"/>
      <c r="P851" s="235"/>
      <c r="Q851" s="235"/>
      <c r="R851" s="235"/>
      <c r="S851" s="235"/>
      <c r="T851" s="236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7" t="s">
        <v>157</v>
      </c>
      <c r="AU851" s="237" t="s">
        <v>156</v>
      </c>
      <c r="AV851" s="13" t="s">
        <v>80</v>
      </c>
      <c r="AW851" s="13" t="s">
        <v>30</v>
      </c>
      <c r="AX851" s="13" t="s">
        <v>14</v>
      </c>
      <c r="AY851" s="237" t="s">
        <v>147</v>
      </c>
    </row>
    <row r="852" s="14" customFormat="1">
      <c r="A852" s="14"/>
      <c r="B852" s="238"/>
      <c r="C852" s="239"/>
      <c r="D852" s="229" t="s">
        <v>157</v>
      </c>
      <c r="E852" s="240" t="s">
        <v>1</v>
      </c>
      <c r="F852" s="241" t="s">
        <v>80</v>
      </c>
      <c r="G852" s="239"/>
      <c r="H852" s="242">
        <v>1</v>
      </c>
      <c r="I852" s="243"/>
      <c r="J852" s="239"/>
      <c r="K852" s="239"/>
      <c r="L852" s="244"/>
      <c r="M852" s="245"/>
      <c r="N852" s="246"/>
      <c r="O852" s="246"/>
      <c r="P852" s="246"/>
      <c r="Q852" s="246"/>
      <c r="R852" s="246"/>
      <c r="S852" s="246"/>
      <c r="T852" s="24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8" t="s">
        <v>157</v>
      </c>
      <c r="AU852" s="248" t="s">
        <v>156</v>
      </c>
      <c r="AV852" s="14" t="s">
        <v>156</v>
      </c>
      <c r="AW852" s="14" t="s">
        <v>30</v>
      </c>
      <c r="AX852" s="14" t="s">
        <v>14</v>
      </c>
      <c r="AY852" s="248" t="s">
        <v>147</v>
      </c>
    </row>
    <row r="853" s="15" customFormat="1">
      <c r="A853" s="15"/>
      <c r="B853" s="249"/>
      <c r="C853" s="250"/>
      <c r="D853" s="229" t="s">
        <v>157</v>
      </c>
      <c r="E853" s="251" t="s">
        <v>1</v>
      </c>
      <c r="F853" s="252" t="s">
        <v>160</v>
      </c>
      <c r="G853" s="250"/>
      <c r="H853" s="253">
        <v>1</v>
      </c>
      <c r="I853" s="254"/>
      <c r="J853" s="250"/>
      <c r="K853" s="250"/>
      <c r="L853" s="255"/>
      <c r="M853" s="256"/>
      <c r="N853" s="257"/>
      <c r="O853" s="257"/>
      <c r="P853" s="257"/>
      <c r="Q853" s="257"/>
      <c r="R853" s="257"/>
      <c r="S853" s="257"/>
      <c r="T853" s="258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9" t="s">
        <v>157</v>
      </c>
      <c r="AU853" s="259" t="s">
        <v>156</v>
      </c>
      <c r="AV853" s="15" t="s">
        <v>155</v>
      </c>
      <c r="AW853" s="15" t="s">
        <v>30</v>
      </c>
      <c r="AX853" s="15" t="s">
        <v>80</v>
      </c>
      <c r="AY853" s="259" t="s">
        <v>147</v>
      </c>
    </row>
    <row r="854" s="2" customFormat="1" ht="16.5" customHeight="1">
      <c r="A854" s="38"/>
      <c r="B854" s="39"/>
      <c r="C854" s="214" t="s">
        <v>887</v>
      </c>
      <c r="D854" s="214" t="s">
        <v>150</v>
      </c>
      <c r="E854" s="215" t="s">
        <v>239</v>
      </c>
      <c r="F854" s="216" t="s">
        <v>240</v>
      </c>
      <c r="G854" s="217" t="s">
        <v>236</v>
      </c>
      <c r="H854" s="218">
        <v>1</v>
      </c>
      <c r="I854" s="219"/>
      <c r="J854" s="220">
        <f>ROUND(I854*H854,2)</f>
        <v>0</v>
      </c>
      <c r="K854" s="216" t="s">
        <v>154</v>
      </c>
      <c r="L854" s="44"/>
      <c r="M854" s="221" t="s">
        <v>1</v>
      </c>
      <c r="N854" s="222" t="s">
        <v>39</v>
      </c>
      <c r="O854" s="91"/>
      <c r="P854" s="223">
        <f>O854*H854</f>
        <v>0</v>
      </c>
      <c r="Q854" s="223">
        <v>0</v>
      </c>
      <c r="R854" s="223">
        <f>Q854*H854</f>
        <v>0</v>
      </c>
      <c r="S854" s="223">
        <v>0</v>
      </c>
      <c r="T854" s="224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25" t="s">
        <v>155</v>
      </c>
      <c r="AT854" s="225" t="s">
        <v>150</v>
      </c>
      <c r="AU854" s="225" t="s">
        <v>156</v>
      </c>
      <c r="AY854" s="17" t="s">
        <v>147</v>
      </c>
      <c r="BE854" s="226">
        <f>IF(N854="základní",J854,0)</f>
        <v>0</v>
      </c>
      <c r="BF854" s="226">
        <f>IF(N854="snížená",J854,0)</f>
        <v>0</v>
      </c>
      <c r="BG854" s="226">
        <f>IF(N854="zákl. přenesená",J854,0)</f>
        <v>0</v>
      </c>
      <c r="BH854" s="226">
        <f>IF(N854="sníž. přenesená",J854,0)</f>
        <v>0</v>
      </c>
      <c r="BI854" s="226">
        <f>IF(N854="nulová",J854,0)</f>
        <v>0</v>
      </c>
      <c r="BJ854" s="17" t="s">
        <v>156</v>
      </c>
      <c r="BK854" s="226">
        <f>ROUND(I854*H854,2)</f>
        <v>0</v>
      </c>
      <c r="BL854" s="17" t="s">
        <v>155</v>
      </c>
      <c r="BM854" s="225" t="s">
        <v>888</v>
      </c>
    </row>
    <row r="855" s="13" customFormat="1">
      <c r="A855" s="13"/>
      <c r="B855" s="227"/>
      <c r="C855" s="228"/>
      <c r="D855" s="229" t="s">
        <v>157</v>
      </c>
      <c r="E855" s="230" t="s">
        <v>1</v>
      </c>
      <c r="F855" s="231" t="s">
        <v>886</v>
      </c>
      <c r="G855" s="228"/>
      <c r="H855" s="230" t="s">
        <v>1</v>
      </c>
      <c r="I855" s="232"/>
      <c r="J855" s="228"/>
      <c r="K855" s="228"/>
      <c r="L855" s="233"/>
      <c r="M855" s="234"/>
      <c r="N855" s="235"/>
      <c r="O855" s="235"/>
      <c r="P855" s="235"/>
      <c r="Q855" s="235"/>
      <c r="R855" s="235"/>
      <c r="S855" s="235"/>
      <c r="T855" s="236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7" t="s">
        <v>157</v>
      </c>
      <c r="AU855" s="237" t="s">
        <v>156</v>
      </c>
      <c r="AV855" s="13" t="s">
        <v>80</v>
      </c>
      <c r="AW855" s="13" t="s">
        <v>30</v>
      </c>
      <c r="AX855" s="13" t="s">
        <v>14</v>
      </c>
      <c r="AY855" s="237" t="s">
        <v>147</v>
      </c>
    </row>
    <row r="856" s="14" customFormat="1">
      <c r="A856" s="14"/>
      <c r="B856" s="238"/>
      <c r="C856" s="239"/>
      <c r="D856" s="229" t="s">
        <v>157</v>
      </c>
      <c r="E856" s="240" t="s">
        <v>1</v>
      </c>
      <c r="F856" s="241" t="s">
        <v>80</v>
      </c>
      <c r="G856" s="239"/>
      <c r="H856" s="242">
        <v>1</v>
      </c>
      <c r="I856" s="243"/>
      <c r="J856" s="239"/>
      <c r="K856" s="239"/>
      <c r="L856" s="244"/>
      <c r="M856" s="245"/>
      <c r="N856" s="246"/>
      <c r="O856" s="246"/>
      <c r="P856" s="246"/>
      <c r="Q856" s="246"/>
      <c r="R856" s="246"/>
      <c r="S856" s="246"/>
      <c r="T856" s="247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8" t="s">
        <v>157</v>
      </c>
      <c r="AU856" s="248" t="s">
        <v>156</v>
      </c>
      <c r="AV856" s="14" t="s">
        <v>156</v>
      </c>
      <c r="AW856" s="14" t="s">
        <v>30</v>
      </c>
      <c r="AX856" s="14" t="s">
        <v>14</v>
      </c>
      <c r="AY856" s="248" t="s">
        <v>147</v>
      </c>
    </row>
    <row r="857" s="15" customFormat="1">
      <c r="A857" s="15"/>
      <c r="B857" s="249"/>
      <c r="C857" s="250"/>
      <c r="D857" s="229" t="s">
        <v>157</v>
      </c>
      <c r="E857" s="251" t="s">
        <v>1</v>
      </c>
      <c r="F857" s="252" t="s">
        <v>160</v>
      </c>
      <c r="G857" s="250"/>
      <c r="H857" s="253">
        <v>1</v>
      </c>
      <c r="I857" s="254"/>
      <c r="J857" s="250"/>
      <c r="K857" s="250"/>
      <c r="L857" s="255"/>
      <c r="M857" s="256"/>
      <c r="N857" s="257"/>
      <c r="O857" s="257"/>
      <c r="P857" s="257"/>
      <c r="Q857" s="257"/>
      <c r="R857" s="257"/>
      <c r="S857" s="257"/>
      <c r="T857" s="258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59" t="s">
        <v>157</v>
      </c>
      <c r="AU857" s="259" t="s">
        <v>156</v>
      </c>
      <c r="AV857" s="15" t="s">
        <v>155</v>
      </c>
      <c r="AW857" s="15" t="s">
        <v>30</v>
      </c>
      <c r="AX857" s="15" t="s">
        <v>80</v>
      </c>
      <c r="AY857" s="259" t="s">
        <v>147</v>
      </c>
    </row>
    <row r="858" s="2" customFormat="1" ht="16.5" customHeight="1">
      <c r="A858" s="38"/>
      <c r="B858" s="39"/>
      <c r="C858" s="214" t="s">
        <v>581</v>
      </c>
      <c r="D858" s="214" t="s">
        <v>150</v>
      </c>
      <c r="E858" s="215" t="s">
        <v>243</v>
      </c>
      <c r="F858" s="216" t="s">
        <v>244</v>
      </c>
      <c r="G858" s="217" t="s">
        <v>236</v>
      </c>
      <c r="H858" s="218">
        <v>1</v>
      </c>
      <c r="I858" s="219"/>
      <c r="J858" s="220">
        <f>ROUND(I858*H858,2)</f>
        <v>0</v>
      </c>
      <c r="K858" s="216" t="s">
        <v>154</v>
      </c>
      <c r="L858" s="44"/>
      <c r="M858" s="221" t="s">
        <v>1</v>
      </c>
      <c r="N858" s="222" t="s">
        <v>39</v>
      </c>
      <c r="O858" s="91"/>
      <c r="P858" s="223">
        <f>O858*H858</f>
        <v>0</v>
      </c>
      <c r="Q858" s="223">
        <v>0</v>
      </c>
      <c r="R858" s="223">
        <f>Q858*H858</f>
        <v>0</v>
      </c>
      <c r="S858" s="223">
        <v>0</v>
      </c>
      <c r="T858" s="224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5" t="s">
        <v>155</v>
      </c>
      <c r="AT858" s="225" t="s">
        <v>150</v>
      </c>
      <c r="AU858" s="225" t="s">
        <v>156</v>
      </c>
      <c r="AY858" s="17" t="s">
        <v>147</v>
      </c>
      <c r="BE858" s="226">
        <f>IF(N858="základní",J858,0)</f>
        <v>0</v>
      </c>
      <c r="BF858" s="226">
        <f>IF(N858="snížená",J858,0)</f>
        <v>0</v>
      </c>
      <c r="BG858" s="226">
        <f>IF(N858="zákl. přenesená",J858,0)</f>
        <v>0</v>
      </c>
      <c r="BH858" s="226">
        <f>IF(N858="sníž. přenesená",J858,0)</f>
        <v>0</v>
      </c>
      <c r="BI858" s="226">
        <f>IF(N858="nulová",J858,0)</f>
        <v>0</v>
      </c>
      <c r="BJ858" s="17" t="s">
        <v>156</v>
      </c>
      <c r="BK858" s="226">
        <f>ROUND(I858*H858,2)</f>
        <v>0</v>
      </c>
      <c r="BL858" s="17" t="s">
        <v>155</v>
      </c>
      <c r="BM858" s="225" t="s">
        <v>889</v>
      </c>
    </row>
    <row r="859" s="13" customFormat="1">
      <c r="A859" s="13"/>
      <c r="B859" s="227"/>
      <c r="C859" s="228"/>
      <c r="D859" s="229" t="s">
        <v>157</v>
      </c>
      <c r="E859" s="230" t="s">
        <v>1</v>
      </c>
      <c r="F859" s="231" t="s">
        <v>886</v>
      </c>
      <c r="G859" s="228"/>
      <c r="H859" s="230" t="s">
        <v>1</v>
      </c>
      <c r="I859" s="232"/>
      <c r="J859" s="228"/>
      <c r="K859" s="228"/>
      <c r="L859" s="233"/>
      <c r="M859" s="234"/>
      <c r="N859" s="235"/>
      <c r="O859" s="235"/>
      <c r="P859" s="235"/>
      <c r="Q859" s="235"/>
      <c r="R859" s="235"/>
      <c r="S859" s="235"/>
      <c r="T859" s="236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7" t="s">
        <v>157</v>
      </c>
      <c r="AU859" s="237" t="s">
        <v>156</v>
      </c>
      <c r="AV859" s="13" t="s">
        <v>80</v>
      </c>
      <c r="AW859" s="13" t="s">
        <v>30</v>
      </c>
      <c r="AX859" s="13" t="s">
        <v>14</v>
      </c>
      <c r="AY859" s="237" t="s">
        <v>147</v>
      </c>
    </row>
    <row r="860" s="14" customFormat="1">
      <c r="A860" s="14"/>
      <c r="B860" s="238"/>
      <c r="C860" s="239"/>
      <c r="D860" s="229" t="s">
        <v>157</v>
      </c>
      <c r="E860" s="240" t="s">
        <v>1</v>
      </c>
      <c r="F860" s="241" t="s">
        <v>80</v>
      </c>
      <c r="G860" s="239"/>
      <c r="H860" s="242">
        <v>1</v>
      </c>
      <c r="I860" s="243"/>
      <c r="J860" s="239"/>
      <c r="K860" s="239"/>
      <c r="L860" s="244"/>
      <c r="M860" s="245"/>
      <c r="N860" s="246"/>
      <c r="O860" s="246"/>
      <c r="P860" s="246"/>
      <c r="Q860" s="246"/>
      <c r="R860" s="246"/>
      <c r="S860" s="246"/>
      <c r="T860" s="247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8" t="s">
        <v>157</v>
      </c>
      <c r="AU860" s="248" t="s">
        <v>156</v>
      </c>
      <c r="AV860" s="14" t="s">
        <v>156</v>
      </c>
      <c r="AW860" s="14" t="s">
        <v>30</v>
      </c>
      <c r="AX860" s="14" t="s">
        <v>14</v>
      </c>
      <c r="AY860" s="248" t="s">
        <v>147</v>
      </c>
    </row>
    <row r="861" s="15" customFormat="1">
      <c r="A861" s="15"/>
      <c r="B861" s="249"/>
      <c r="C861" s="250"/>
      <c r="D861" s="229" t="s">
        <v>157</v>
      </c>
      <c r="E861" s="251" t="s">
        <v>1</v>
      </c>
      <c r="F861" s="252" t="s">
        <v>160</v>
      </c>
      <c r="G861" s="250"/>
      <c r="H861" s="253">
        <v>1</v>
      </c>
      <c r="I861" s="254"/>
      <c r="J861" s="250"/>
      <c r="K861" s="250"/>
      <c r="L861" s="255"/>
      <c r="M861" s="256"/>
      <c r="N861" s="257"/>
      <c r="O861" s="257"/>
      <c r="P861" s="257"/>
      <c r="Q861" s="257"/>
      <c r="R861" s="257"/>
      <c r="S861" s="257"/>
      <c r="T861" s="258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59" t="s">
        <v>157</v>
      </c>
      <c r="AU861" s="259" t="s">
        <v>156</v>
      </c>
      <c r="AV861" s="15" t="s">
        <v>155</v>
      </c>
      <c r="AW861" s="15" t="s">
        <v>30</v>
      </c>
      <c r="AX861" s="15" t="s">
        <v>80</v>
      </c>
      <c r="AY861" s="259" t="s">
        <v>147</v>
      </c>
    </row>
    <row r="862" s="2" customFormat="1" ht="16.5" customHeight="1">
      <c r="A862" s="38"/>
      <c r="B862" s="39"/>
      <c r="C862" s="214" t="s">
        <v>890</v>
      </c>
      <c r="D862" s="214" t="s">
        <v>150</v>
      </c>
      <c r="E862" s="215" t="s">
        <v>246</v>
      </c>
      <c r="F862" s="216" t="s">
        <v>247</v>
      </c>
      <c r="G862" s="217" t="s">
        <v>248</v>
      </c>
      <c r="H862" s="218">
        <v>1</v>
      </c>
      <c r="I862" s="219"/>
      <c r="J862" s="220">
        <f>ROUND(I862*H862,2)</f>
        <v>0</v>
      </c>
      <c r="K862" s="216" t="s">
        <v>154</v>
      </c>
      <c r="L862" s="44"/>
      <c r="M862" s="221" t="s">
        <v>1</v>
      </c>
      <c r="N862" s="222" t="s">
        <v>39</v>
      </c>
      <c r="O862" s="91"/>
      <c r="P862" s="223">
        <f>O862*H862</f>
        <v>0</v>
      </c>
      <c r="Q862" s="223">
        <v>0</v>
      </c>
      <c r="R862" s="223">
        <f>Q862*H862</f>
        <v>0</v>
      </c>
      <c r="S862" s="223">
        <v>0</v>
      </c>
      <c r="T862" s="224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5" t="s">
        <v>155</v>
      </c>
      <c r="AT862" s="225" t="s">
        <v>150</v>
      </c>
      <c r="AU862" s="225" t="s">
        <v>156</v>
      </c>
      <c r="AY862" s="17" t="s">
        <v>147</v>
      </c>
      <c r="BE862" s="226">
        <f>IF(N862="základní",J862,0)</f>
        <v>0</v>
      </c>
      <c r="BF862" s="226">
        <f>IF(N862="snížená",J862,0)</f>
        <v>0</v>
      </c>
      <c r="BG862" s="226">
        <f>IF(N862="zákl. přenesená",J862,0)</f>
        <v>0</v>
      </c>
      <c r="BH862" s="226">
        <f>IF(N862="sníž. přenesená",J862,0)</f>
        <v>0</v>
      </c>
      <c r="BI862" s="226">
        <f>IF(N862="nulová",J862,0)</f>
        <v>0</v>
      </c>
      <c r="BJ862" s="17" t="s">
        <v>156</v>
      </c>
      <c r="BK862" s="226">
        <f>ROUND(I862*H862,2)</f>
        <v>0</v>
      </c>
      <c r="BL862" s="17" t="s">
        <v>155</v>
      </c>
      <c r="BM862" s="225" t="s">
        <v>891</v>
      </c>
    </row>
    <row r="863" s="13" customFormat="1">
      <c r="A863" s="13"/>
      <c r="B863" s="227"/>
      <c r="C863" s="228"/>
      <c r="D863" s="229" t="s">
        <v>157</v>
      </c>
      <c r="E863" s="230" t="s">
        <v>1</v>
      </c>
      <c r="F863" s="231" t="s">
        <v>886</v>
      </c>
      <c r="G863" s="228"/>
      <c r="H863" s="230" t="s">
        <v>1</v>
      </c>
      <c r="I863" s="232"/>
      <c r="J863" s="228"/>
      <c r="K863" s="228"/>
      <c r="L863" s="233"/>
      <c r="M863" s="234"/>
      <c r="N863" s="235"/>
      <c r="O863" s="235"/>
      <c r="P863" s="235"/>
      <c r="Q863" s="235"/>
      <c r="R863" s="235"/>
      <c r="S863" s="235"/>
      <c r="T863" s="236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7" t="s">
        <v>157</v>
      </c>
      <c r="AU863" s="237" t="s">
        <v>156</v>
      </c>
      <c r="AV863" s="13" t="s">
        <v>80</v>
      </c>
      <c r="AW863" s="13" t="s">
        <v>30</v>
      </c>
      <c r="AX863" s="13" t="s">
        <v>14</v>
      </c>
      <c r="AY863" s="237" t="s">
        <v>147</v>
      </c>
    </row>
    <row r="864" s="14" customFormat="1">
      <c r="A864" s="14"/>
      <c r="B864" s="238"/>
      <c r="C864" s="239"/>
      <c r="D864" s="229" t="s">
        <v>157</v>
      </c>
      <c r="E864" s="240" t="s">
        <v>1</v>
      </c>
      <c r="F864" s="241" t="s">
        <v>80</v>
      </c>
      <c r="G864" s="239"/>
      <c r="H864" s="242">
        <v>1</v>
      </c>
      <c r="I864" s="243"/>
      <c r="J864" s="239"/>
      <c r="K864" s="239"/>
      <c r="L864" s="244"/>
      <c r="M864" s="245"/>
      <c r="N864" s="246"/>
      <c r="O864" s="246"/>
      <c r="P864" s="246"/>
      <c r="Q864" s="246"/>
      <c r="R864" s="246"/>
      <c r="S864" s="246"/>
      <c r="T864" s="247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8" t="s">
        <v>157</v>
      </c>
      <c r="AU864" s="248" t="s">
        <v>156</v>
      </c>
      <c r="AV864" s="14" t="s">
        <v>156</v>
      </c>
      <c r="AW864" s="14" t="s">
        <v>30</v>
      </c>
      <c r="AX864" s="14" t="s">
        <v>14</v>
      </c>
      <c r="AY864" s="248" t="s">
        <v>147</v>
      </c>
    </row>
    <row r="865" s="15" customFormat="1">
      <c r="A865" s="15"/>
      <c r="B865" s="249"/>
      <c r="C865" s="250"/>
      <c r="D865" s="229" t="s">
        <v>157</v>
      </c>
      <c r="E865" s="251" t="s">
        <v>1</v>
      </c>
      <c r="F865" s="252" t="s">
        <v>160</v>
      </c>
      <c r="G865" s="250"/>
      <c r="H865" s="253">
        <v>1</v>
      </c>
      <c r="I865" s="254"/>
      <c r="J865" s="250"/>
      <c r="K865" s="250"/>
      <c r="L865" s="255"/>
      <c r="M865" s="256"/>
      <c r="N865" s="257"/>
      <c r="O865" s="257"/>
      <c r="P865" s="257"/>
      <c r="Q865" s="257"/>
      <c r="R865" s="257"/>
      <c r="S865" s="257"/>
      <c r="T865" s="258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59" t="s">
        <v>157</v>
      </c>
      <c r="AU865" s="259" t="s">
        <v>156</v>
      </c>
      <c r="AV865" s="15" t="s">
        <v>155</v>
      </c>
      <c r="AW865" s="15" t="s">
        <v>30</v>
      </c>
      <c r="AX865" s="15" t="s">
        <v>80</v>
      </c>
      <c r="AY865" s="259" t="s">
        <v>147</v>
      </c>
    </row>
    <row r="866" s="2" customFormat="1" ht="16.5" customHeight="1">
      <c r="A866" s="38"/>
      <c r="B866" s="39"/>
      <c r="C866" s="214" t="s">
        <v>585</v>
      </c>
      <c r="D866" s="214" t="s">
        <v>150</v>
      </c>
      <c r="E866" s="215" t="s">
        <v>251</v>
      </c>
      <c r="F866" s="216" t="s">
        <v>252</v>
      </c>
      <c r="G866" s="217" t="s">
        <v>248</v>
      </c>
      <c r="H866" s="218">
        <v>1</v>
      </c>
      <c r="I866" s="219"/>
      <c r="J866" s="220">
        <f>ROUND(I866*H866,2)</f>
        <v>0</v>
      </c>
      <c r="K866" s="216" t="s">
        <v>154</v>
      </c>
      <c r="L866" s="44"/>
      <c r="M866" s="221" t="s">
        <v>1</v>
      </c>
      <c r="N866" s="222" t="s">
        <v>39</v>
      </c>
      <c r="O866" s="91"/>
      <c r="P866" s="223">
        <f>O866*H866</f>
        <v>0</v>
      </c>
      <c r="Q866" s="223">
        <v>0</v>
      </c>
      <c r="R866" s="223">
        <f>Q866*H866</f>
        <v>0</v>
      </c>
      <c r="S866" s="223">
        <v>0</v>
      </c>
      <c r="T866" s="224">
        <f>S866*H866</f>
        <v>0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25" t="s">
        <v>155</v>
      </c>
      <c r="AT866" s="225" t="s">
        <v>150</v>
      </c>
      <c r="AU866" s="225" t="s">
        <v>156</v>
      </c>
      <c r="AY866" s="17" t="s">
        <v>147</v>
      </c>
      <c r="BE866" s="226">
        <f>IF(N866="základní",J866,0)</f>
        <v>0</v>
      </c>
      <c r="BF866" s="226">
        <f>IF(N866="snížená",J866,0)</f>
        <v>0</v>
      </c>
      <c r="BG866" s="226">
        <f>IF(N866="zákl. přenesená",J866,0)</f>
        <v>0</v>
      </c>
      <c r="BH866" s="226">
        <f>IF(N866="sníž. přenesená",J866,0)</f>
        <v>0</v>
      </c>
      <c r="BI866" s="226">
        <f>IF(N866="nulová",J866,0)</f>
        <v>0</v>
      </c>
      <c r="BJ866" s="17" t="s">
        <v>156</v>
      </c>
      <c r="BK866" s="226">
        <f>ROUND(I866*H866,2)</f>
        <v>0</v>
      </c>
      <c r="BL866" s="17" t="s">
        <v>155</v>
      </c>
      <c r="BM866" s="225" t="s">
        <v>892</v>
      </c>
    </row>
    <row r="867" s="13" customFormat="1">
      <c r="A867" s="13"/>
      <c r="B867" s="227"/>
      <c r="C867" s="228"/>
      <c r="D867" s="229" t="s">
        <v>157</v>
      </c>
      <c r="E867" s="230" t="s">
        <v>1</v>
      </c>
      <c r="F867" s="231" t="s">
        <v>886</v>
      </c>
      <c r="G867" s="228"/>
      <c r="H867" s="230" t="s">
        <v>1</v>
      </c>
      <c r="I867" s="232"/>
      <c r="J867" s="228"/>
      <c r="K867" s="228"/>
      <c r="L867" s="233"/>
      <c r="M867" s="234"/>
      <c r="N867" s="235"/>
      <c r="O867" s="235"/>
      <c r="P867" s="235"/>
      <c r="Q867" s="235"/>
      <c r="R867" s="235"/>
      <c r="S867" s="235"/>
      <c r="T867" s="236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7" t="s">
        <v>157</v>
      </c>
      <c r="AU867" s="237" t="s">
        <v>156</v>
      </c>
      <c r="AV867" s="13" t="s">
        <v>80</v>
      </c>
      <c r="AW867" s="13" t="s">
        <v>30</v>
      </c>
      <c r="AX867" s="13" t="s">
        <v>14</v>
      </c>
      <c r="AY867" s="237" t="s">
        <v>147</v>
      </c>
    </row>
    <row r="868" s="14" customFormat="1">
      <c r="A868" s="14"/>
      <c r="B868" s="238"/>
      <c r="C868" s="239"/>
      <c r="D868" s="229" t="s">
        <v>157</v>
      </c>
      <c r="E868" s="240" t="s">
        <v>1</v>
      </c>
      <c r="F868" s="241" t="s">
        <v>80</v>
      </c>
      <c r="G868" s="239"/>
      <c r="H868" s="242">
        <v>1</v>
      </c>
      <c r="I868" s="243"/>
      <c r="J868" s="239"/>
      <c r="K868" s="239"/>
      <c r="L868" s="244"/>
      <c r="M868" s="245"/>
      <c r="N868" s="246"/>
      <c r="O868" s="246"/>
      <c r="P868" s="246"/>
      <c r="Q868" s="246"/>
      <c r="R868" s="246"/>
      <c r="S868" s="246"/>
      <c r="T868" s="24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8" t="s">
        <v>157</v>
      </c>
      <c r="AU868" s="248" t="s">
        <v>156</v>
      </c>
      <c r="AV868" s="14" t="s">
        <v>156</v>
      </c>
      <c r="AW868" s="14" t="s">
        <v>30</v>
      </c>
      <c r="AX868" s="14" t="s">
        <v>14</v>
      </c>
      <c r="AY868" s="248" t="s">
        <v>147</v>
      </c>
    </row>
    <row r="869" s="15" customFormat="1">
      <c r="A869" s="15"/>
      <c r="B869" s="249"/>
      <c r="C869" s="250"/>
      <c r="D869" s="229" t="s">
        <v>157</v>
      </c>
      <c r="E869" s="251" t="s">
        <v>1</v>
      </c>
      <c r="F869" s="252" t="s">
        <v>160</v>
      </c>
      <c r="G869" s="250"/>
      <c r="H869" s="253">
        <v>1</v>
      </c>
      <c r="I869" s="254"/>
      <c r="J869" s="250"/>
      <c r="K869" s="250"/>
      <c r="L869" s="255"/>
      <c r="M869" s="256"/>
      <c r="N869" s="257"/>
      <c r="O869" s="257"/>
      <c r="P869" s="257"/>
      <c r="Q869" s="257"/>
      <c r="R869" s="257"/>
      <c r="S869" s="257"/>
      <c r="T869" s="258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59" t="s">
        <v>157</v>
      </c>
      <c r="AU869" s="259" t="s">
        <v>156</v>
      </c>
      <c r="AV869" s="15" t="s">
        <v>155</v>
      </c>
      <c r="AW869" s="15" t="s">
        <v>30</v>
      </c>
      <c r="AX869" s="15" t="s">
        <v>80</v>
      </c>
      <c r="AY869" s="259" t="s">
        <v>147</v>
      </c>
    </row>
    <row r="870" s="2" customFormat="1" ht="24.15" customHeight="1">
      <c r="A870" s="38"/>
      <c r="B870" s="39"/>
      <c r="C870" s="214" t="s">
        <v>893</v>
      </c>
      <c r="D870" s="214" t="s">
        <v>150</v>
      </c>
      <c r="E870" s="215" t="s">
        <v>254</v>
      </c>
      <c r="F870" s="216" t="s">
        <v>255</v>
      </c>
      <c r="G870" s="217" t="s">
        <v>248</v>
      </c>
      <c r="H870" s="218">
        <v>1</v>
      </c>
      <c r="I870" s="219"/>
      <c r="J870" s="220">
        <f>ROUND(I870*H870,2)</f>
        <v>0</v>
      </c>
      <c r="K870" s="216" t="s">
        <v>154</v>
      </c>
      <c r="L870" s="44"/>
      <c r="M870" s="221" t="s">
        <v>1</v>
      </c>
      <c r="N870" s="222" t="s">
        <v>39</v>
      </c>
      <c r="O870" s="91"/>
      <c r="P870" s="223">
        <f>O870*H870</f>
        <v>0</v>
      </c>
      <c r="Q870" s="223">
        <v>0</v>
      </c>
      <c r="R870" s="223">
        <f>Q870*H870</f>
        <v>0</v>
      </c>
      <c r="S870" s="223">
        <v>0</v>
      </c>
      <c r="T870" s="224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25" t="s">
        <v>155</v>
      </c>
      <c r="AT870" s="225" t="s">
        <v>150</v>
      </c>
      <c r="AU870" s="225" t="s">
        <v>156</v>
      </c>
      <c r="AY870" s="17" t="s">
        <v>147</v>
      </c>
      <c r="BE870" s="226">
        <f>IF(N870="základní",J870,0)</f>
        <v>0</v>
      </c>
      <c r="BF870" s="226">
        <f>IF(N870="snížená",J870,0)</f>
        <v>0</v>
      </c>
      <c r="BG870" s="226">
        <f>IF(N870="zákl. přenesená",J870,0)</f>
        <v>0</v>
      </c>
      <c r="BH870" s="226">
        <f>IF(N870="sníž. přenesená",J870,0)</f>
        <v>0</v>
      </c>
      <c r="BI870" s="226">
        <f>IF(N870="nulová",J870,0)</f>
        <v>0</v>
      </c>
      <c r="BJ870" s="17" t="s">
        <v>156</v>
      </c>
      <c r="BK870" s="226">
        <f>ROUND(I870*H870,2)</f>
        <v>0</v>
      </c>
      <c r="BL870" s="17" t="s">
        <v>155</v>
      </c>
      <c r="BM870" s="225" t="s">
        <v>894</v>
      </c>
    </row>
    <row r="871" s="13" customFormat="1">
      <c r="A871" s="13"/>
      <c r="B871" s="227"/>
      <c r="C871" s="228"/>
      <c r="D871" s="229" t="s">
        <v>157</v>
      </c>
      <c r="E871" s="230" t="s">
        <v>1</v>
      </c>
      <c r="F871" s="231" t="s">
        <v>895</v>
      </c>
      <c r="G871" s="228"/>
      <c r="H871" s="230" t="s">
        <v>1</v>
      </c>
      <c r="I871" s="232"/>
      <c r="J871" s="228"/>
      <c r="K871" s="228"/>
      <c r="L871" s="233"/>
      <c r="M871" s="234"/>
      <c r="N871" s="235"/>
      <c r="O871" s="235"/>
      <c r="P871" s="235"/>
      <c r="Q871" s="235"/>
      <c r="R871" s="235"/>
      <c r="S871" s="235"/>
      <c r="T871" s="236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7" t="s">
        <v>157</v>
      </c>
      <c r="AU871" s="237" t="s">
        <v>156</v>
      </c>
      <c r="AV871" s="13" t="s">
        <v>80</v>
      </c>
      <c r="AW871" s="13" t="s">
        <v>30</v>
      </c>
      <c r="AX871" s="13" t="s">
        <v>14</v>
      </c>
      <c r="AY871" s="237" t="s">
        <v>147</v>
      </c>
    </row>
    <row r="872" s="14" customFormat="1">
      <c r="A872" s="14"/>
      <c r="B872" s="238"/>
      <c r="C872" s="239"/>
      <c r="D872" s="229" t="s">
        <v>157</v>
      </c>
      <c r="E872" s="240" t="s">
        <v>1</v>
      </c>
      <c r="F872" s="241" t="s">
        <v>80</v>
      </c>
      <c r="G872" s="239"/>
      <c r="H872" s="242">
        <v>1</v>
      </c>
      <c r="I872" s="243"/>
      <c r="J872" s="239"/>
      <c r="K872" s="239"/>
      <c r="L872" s="244"/>
      <c r="M872" s="245"/>
      <c r="N872" s="246"/>
      <c r="O872" s="246"/>
      <c r="P872" s="246"/>
      <c r="Q872" s="246"/>
      <c r="R872" s="246"/>
      <c r="S872" s="246"/>
      <c r="T872" s="247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8" t="s">
        <v>157</v>
      </c>
      <c r="AU872" s="248" t="s">
        <v>156</v>
      </c>
      <c r="AV872" s="14" t="s">
        <v>156</v>
      </c>
      <c r="AW872" s="14" t="s">
        <v>30</v>
      </c>
      <c r="AX872" s="14" t="s">
        <v>14</v>
      </c>
      <c r="AY872" s="248" t="s">
        <v>147</v>
      </c>
    </row>
    <row r="873" s="15" customFormat="1">
      <c r="A873" s="15"/>
      <c r="B873" s="249"/>
      <c r="C873" s="250"/>
      <c r="D873" s="229" t="s">
        <v>157</v>
      </c>
      <c r="E873" s="251" t="s">
        <v>1</v>
      </c>
      <c r="F873" s="252" t="s">
        <v>160</v>
      </c>
      <c r="G873" s="250"/>
      <c r="H873" s="253">
        <v>1</v>
      </c>
      <c r="I873" s="254"/>
      <c r="J873" s="250"/>
      <c r="K873" s="250"/>
      <c r="L873" s="255"/>
      <c r="M873" s="256"/>
      <c r="N873" s="257"/>
      <c r="O873" s="257"/>
      <c r="P873" s="257"/>
      <c r="Q873" s="257"/>
      <c r="R873" s="257"/>
      <c r="S873" s="257"/>
      <c r="T873" s="258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59" t="s">
        <v>157</v>
      </c>
      <c r="AU873" s="259" t="s">
        <v>156</v>
      </c>
      <c r="AV873" s="15" t="s">
        <v>155</v>
      </c>
      <c r="AW873" s="15" t="s">
        <v>30</v>
      </c>
      <c r="AX873" s="15" t="s">
        <v>80</v>
      </c>
      <c r="AY873" s="259" t="s">
        <v>147</v>
      </c>
    </row>
    <row r="874" s="12" customFormat="1" ht="22.8" customHeight="1">
      <c r="A874" s="12"/>
      <c r="B874" s="198"/>
      <c r="C874" s="199"/>
      <c r="D874" s="200" t="s">
        <v>72</v>
      </c>
      <c r="E874" s="212" t="s">
        <v>258</v>
      </c>
      <c r="F874" s="212" t="s">
        <v>259</v>
      </c>
      <c r="G874" s="199"/>
      <c r="H874" s="199"/>
      <c r="I874" s="202"/>
      <c r="J874" s="213">
        <f>BK874</f>
        <v>0</v>
      </c>
      <c r="K874" s="199"/>
      <c r="L874" s="204"/>
      <c r="M874" s="205"/>
      <c r="N874" s="206"/>
      <c r="O874" s="206"/>
      <c r="P874" s="207">
        <f>SUM(P875:P878)</f>
        <v>0</v>
      </c>
      <c r="Q874" s="206"/>
      <c r="R874" s="207">
        <f>SUM(R875:R878)</f>
        <v>0</v>
      </c>
      <c r="S874" s="206"/>
      <c r="T874" s="208">
        <f>SUM(T875:T878)</f>
        <v>0</v>
      </c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R874" s="209" t="s">
        <v>80</v>
      </c>
      <c r="AT874" s="210" t="s">
        <v>72</v>
      </c>
      <c r="AU874" s="210" t="s">
        <v>80</v>
      </c>
      <c r="AY874" s="209" t="s">
        <v>147</v>
      </c>
      <c r="BK874" s="211">
        <f>SUM(BK875:BK878)</f>
        <v>0</v>
      </c>
    </row>
    <row r="875" s="2" customFormat="1" ht="16.5" customHeight="1">
      <c r="A875" s="38"/>
      <c r="B875" s="39"/>
      <c r="C875" s="214" t="s">
        <v>588</v>
      </c>
      <c r="D875" s="214" t="s">
        <v>150</v>
      </c>
      <c r="E875" s="215" t="s">
        <v>260</v>
      </c>
      <c r="F875" s="216" t="s">
        <v>261</v>
      </c>
      <c r="G875" s="217" t="s">
        <v>248</v>
      </c>
      <c r="H875" s="218">
        <v>1</v>
      </c>
      <c r="I875" s="219"/>
      <c r="J875" s="220">
        <f>ROUND(I875*H875,2)</f>
        <v>0</v>
      </c>
      <c r="K875" s="216" t="s">
        <v>154</v>
      </c>
      <c r="L875" s="44"/>
      <c r="M875" s="221" t="s">
        <v>1</v>
      </c>
      <c r="N875" s="222" t="s">
        <v>39</v>
      </c>
      <c r="O875" s="91"/>
      <c r="P875" s="223">
        <f>O875*H875</f>
        <v>0</v>
      </c>
      <c r="Q875" s="223">
        <v>0</v>
      </c>
      <c r="R875" s="223">
        <f>Q875*H875</f>
        <v>0</v>
      </c>
      <c r="S875" s="223">
        <v>0</v>
      </c>
      <c r="T875" s="224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5" t="s">
        <v>155</v>
      </c>
      <c r="AT875" s="225" t="s">
        <v>150</v>
      </c>
      <c r="AU875" s="225" t="s">
        <v>156</v>
      </c>
      <c r="AY875" s="17" t="s">
        <v>147</v>
      </c>
      <c r="BE875" s="226">
        <f>IF(N875="základní",J875,0)</f>
        <v>0</v>
      </c>
      <c r="BF875" s="226">
        <f>IF(N875="snížená",J875,0)</f>
        <v>0</v>
      </c>
      <c r="BG875" s="226">
        <f>IF(N875="zákl. přenesená",J875,0)</f>
        <v>0</v>
      </c>
      <c r="BH875" s="226">
        <f>IF(N875="sníž. přenesená",J875,0)</f>
        <v>0</v>
      </c>
      <c r="BI875" s="226">
        <f>IF(N875="nulová",J875,0)</f>
        <v>0</v>
      </c>
      <c r="BJ875" s="17" t="s">
        <v>156</v>
      </c>
      <c r="BK875" s="226">
        <f>ROUND(I875*H875,2)</f>
        <v>0</v>
      </c>
      <c r="BL875" s="17" t="s">
        <v>155</v>
      </c>
      <c r="BM875" s="225" t="s">
        <v>896</v>
      </c>
    </row>
    <row r="876" s="13" customFormat="1">
      <c r="A876" s="13"/>
      <c r="B876" s="227"/>
      <c r="C876" s="228"/>
      <c r="D876" s="229" t="s">
        <v>157</v>
      </c>
      <c r="E876" s="230" t="s">
        <v>1</v>
      </c>
      <c r="F876" s="231" t="s">
        <v>897</v>
      </c>
      <c r="G876" s="228"/>
      <c r="H876" s="230" t="s">
        <v>1</v>
      </c>
      <c r="I876" s="232"/>
      <c r="J876" s="228"/>
      <c r="K876" s="228"/>
      <c r="L876" s="233"/>
      <c r="M876" s="234"/>
      <c r="N876" s="235"/>
      <c r="O876" s="235"/>
      <c r="P876" s="235"/>
      <c r="Q876" s="235"/>
      <c r="R876" s="235"/>
      <c r="S876" s="235"/>
      <c r="T876" s="236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7" t="s">
        <v>157</v>
      </c>
      <c r="AU876" s="237" t="s">
        <v>156</v>
      </c>
      <c r="AV876" s="13" t="s">
        <v>80</v>
      </c>
      <c r="AW876" s="13" t="s">
        <v>30</v>
      </c>
      <c r="AX876" s="13" t="s">
        <v>14</v>
      </c>
      <c r="AY876" s="237" t="s">
        <v>147</v>
      </c>
    </row>
    <row r="877" s="14" customFormat="1">
      <c r="A877" s="14"/>
      <c r="B877" s="238"/>
      <c r="C877" s="239"/>
      <c r="D877" s="229" t="s">
        <v>157</v>
      </c>
      <c r="E877" s="240" t="s">
        <v>1</v>
      </c>
      <c r="F877" s="241" t="s">
        <v>80</v>
      </c>
      <c r="G877" s="239"/>
      <c r="H877" s="242">
        <v>1</v>
      </c>
      <c r="I877" s="243"/>
      <c r="J877" s="239"/>
      <c r="K877" s="239"/>
      <c r="L877" s="244"/>
      <c r="M877" s="245"/>
      <c r="N877" s="246"/>
      <c r="O877" s="246"/>
      <c r="P877" s="246"/>
      <c r="Q877" s="246"/>
      <c r="R877" s="246"/>
      <c r="S877" s="246"/>
      <c r="T877" s="247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48" t="s">
        <v>157</v>
      </c>
      <c r="AU877" s="248" t="s">
        <v>156</v>
      </c>
      <c r="AV877" s="14" t="s">
        <v>156</v>
      </c>
      <c r="AW877" s="14" t="s">
        <v>30</v>
      </c>
      <c r="AX877" s="14" t="s">
        <v>14</v>
      </c>
      <c r="AY877" s="248" t="s">
        <v>147</v>
      </c>
    </row>
    <row r="878" s="15" customFormat="1">
      <c r="A878" s="15"/>
      <c r="B878" s="249"/>
      <c r="C878" s="250"/>
      <c r="D878" s="229" t="s">
        <v>157</v>
      </c>
      <c r="E878" s="251" t="s">
        <v>1</v>
      </c>
      <c r="F878" s="252" t="s">
        <v>160</v>
      </c>
      <c r="G878" s="250"/>
      <c r="H878" s="253">
        <v>1</v>
      </c>
      <c r="I878" s="254"/>
      <c r="J878" s="250"/>
      <c r="K878" s="250"/>
      <c r="L878" s="255"/>
      <c r="M878" s="256"/>
      <c r="N878" s="257"/>
      <c r="O878" s="257"/>
      <c r="P878" s="257"/>
      <c r="Q878" s="257"/>
      <c r="R878" s="257"/>
      <c r="S878" s="257"/>
      <c r="T878" s="258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59" t="s">
        <v>157</v>
      </c>
      <c r="AU878" s="259" t="s">
        <v>156</v>
      </c>
      <c r="AV878" s="15" t="s">
        <v>155</v>
      </c>
      <c r="AW878" s="15" t="s">
        <v>30</v>
      </c>
      <c r="AX878" s="15" t="s">
        <v>80</v>
      </c>
      <c r="AY878" s="259" t="s">
        <v>147</v>
      </c>
    </row>
    <row r="879" s="12" customFormat="1" ht="22.8" customHeight="1">
      <c r="A879" s="12"/>
      <c r="B879" s="198"/>
      <c r="C879" s="199"/>
      <c r="D879" s="200" t="s">
        <v>72</v>
      </c>
      <c r="E879" s="212" t="s">
        <v>263</v>
      </c>
      <c r="F879" s="212" t="s">
        <v>264</v>
      </c>
      <c r="G879" s="199"/>
      <c r="H879" s="199"/>
      <c r="I879" s="202"/>
      <c r="J879" s="213">
        <f>BK879</f>
        <v>0</v>
      </c>
      <c r="K879" s="199"/>
      <c r="L879" s="204"/>
      <c r="M879" s="205"/>
      <c r="N879" s="206"/>
      <c r="O879" s="206"/>
      <c r="P879" s="207">
        <f>SUM(P880:P889)</f>
        <v>0</v>
      </c>
      <c r="Q879" s="206"/>
      <c r="R879" s="207">
        <f>SUM(R880:R889)</f>
        <v>0</v>
      </c>
      <c r="S879" s="206"/>
      <c r="T879" s="208">
        <f>SUM(T880:T889)</f>
        <v>0</v>
      </c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R879" s="209" t="s">
        <v>80</v>
      </c>
      <c r="AT879" s="210" t="s">
        <v>72</v>
      </c>
      <c r="AU879" s="210" t="s">
        <v>80</v>
      </c>
      <c r="AY879" s="209" t="s">
        <v>147</v>
      </c>
      <c r="BK879" s="211">
        <f>SUM(BK880:BK889)</f>
        <v>0</v>
      </c>
    </row>
    <row r="880" s="2" customFormat="1" ht="33" customHeight="1">
      <c r="A880" s="38"/>
      <c r="B880" s="39"/>
      <c r="C880" s="214" t="s">
        <v>898</v>
      </c>
      <c r="D880" s="214" t="s">
        <v>150</v>
      </c>
      <c r="E880" s="215" t="s">
        <v>265</v>
      </c>
      <c r="F880" s="216" t="s">
        <v>266</v>
      </c>
      <c r="G880" s="217" t="s">
        <v>267</v>
      </c>
      <c r="H880" s="218">
        <v>3.2669999999999999</v>
      </c>
      <c r="I880" s="219"/>
      <c r="J880" s="220">
        <f>ROUND(I880*H880,2)</f>
        <v>0</v>
      </c>
      <c r="K880" s="216" t="s">
        <v>154</v>
      </c>
      <c r="L880" s="44"/>
      <c r="M880" s="221" t="s">
        <v>1</v>
      </c>
      <c r="N880" s="222" t="s">
        <v>39</v>
      </c>
      <c r="O880" s="91"/>
      <c r="P880" s="223">
        <f>O880*H880</f>
        <v>0</v>
      </c>
      <c r="Q880" s="223">
        <v>0</v>
      </c>
      <c r="R880" s="223">
        <f>Q880*H880</f>
        <v>0</v>
      </c>
      <c r="S880" s="223">
        <v>0</v>
      </c>
      <c r="T880" s="224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25" t="s">
        <v>155</v>
      </c>
      <c r="AT880" s="225" t="s">
        <v>150</v>
      </c>
      <c r="AU880" s="225" t="s">
        <v>156</v>
      </c>
      <c r="AY880" s="17" t="s">
        <v>147</v>
      </c>
      <c r="BE880" s="226">
        <f>IF(N880="základní",J880,0)</f>
        <v>0</v>
      </c>
      <c r="BF880" s="226">
        <f>IF(N880="snížená",J880,0)</f>
        <v>0</v>
      </c>
      <c r="BG880" s="226">
        <f>IF(N880="zákl. přenesená",J880,0)</f>
        <v>0</v>
      </c>
      <c r="BH880" s="226">
        <f>IF(N880="sníž. přenesená",J880,0)</f>
        <v>0</v>
      </c>
      <c r="BI880" s="226">
        <f>IF(N880="nulová",J880,0)</f>
        <v>0</v>
      </c>
      <c r="BJ880" s="17" t="s">
        <v>156</v>
      </c>
      <c r="BK880" s="226">
        <f>ROUND(I880*H880,2)</f>
        <v>0</v>
      </c>
      <c r="BL880" s="17" t="s">
        <v>155</v>
      </c>
      <c r="BM880" s="225" t="s">
        <v>899</v>
      </c>
    </row>
    <row r="881" s="14" customFormat="1">
      <c r="A881" s="14"/>
      <c r="B881" s="238"/>
      <c r="C881" s="239"/>
      <c r="D881" s="229" t="s">
        <v>157</v>
      </c>
      <c r="E881" s="240" t="s">
        <v>1</v>
      </c>
      <c r="F881" s="241" t="s">
        <v>900</v>
      </c>
      <c r="G881" s="239"/>
      <c r="H881" s="242">
        <v>3.2669999999999999</v>
      </c>
      <c r="I881" s="243"/>
      <c r="J881" s="239"/>
      <c r="K881" s="239"/>
      <c r="L881" s="244"/>
      <c r="M881" s="245"/>
      <c r="N881" s="246"/>
      <c r="O881" s="246"/>
      <c r="P881" s="246"/>
      <c r="Q881" s="246"/>
      <c r="R881" s="246"/>
      <c r="S881" s="246"/>
      <c r="T881" s="247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8" t="s">
        <v>157</v>
      </c>
      <c r="AU881" s="248" t="s">
        <v>156</v>
      </c>
      <c r="AV881" s="14" t="s">
        <v>156</v>
      </c>
      <c r="AW881" s="14" t="s">
        <v>30</v>
      </c>
      <c r="AX881" s="14" t="s">
        <v>14</v>
      </c>
      <c r="AY881" s="248" t="s">
        <v>147</v>
      </c>
    </row>
    <row r="882" s="15" customFormat="1">
      <c r="A882" s="15"/>
      <c r="B882" s="249"/>
      <c r="C882" s="250"/>
      <c r="D882" s="229" t="s">
        <v>157</v>
      </c>
      <c r="E882" s="251" t="s">
        <v>1</v>
      </c>
      <c r="F882" s="252" t="s">
        <v>160</v>
      </c>
      <c r="G882" s="250"/>
      <c r="H882" s="253">
        <v>3.2669999999999999</v>
      </c>
      <c r="I882" s="254"/>
      <c r="J882" s="250"/>
      <c r="K882" s="250"/>
      <c r="L882" s="255"/>
      <c r="M882" s="256"/>
      <c r="N882" s="257"/>
      <c r="O882" s="257"/>
      <c r="P882" s="257"/>
      <c r="Q882" s="257"/>
      <c r="R882" s="257"/>
      <c r="S882" s="257"/>
      <c r="T882" s="258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59" t="s">
        <v>157</v>
      </c>
      <c r="AU882" s="259" t="s">
        <v>156</v>
      </c>
      <c r="AV882" s="15" t="s">
        <v>155</v>
      </c>
      <c r="AW882" s="15" t="s">
        <v>30</v>
      </c>
      <c r="AX882" s="15" t="s">
        <v>80</v>
      </c>
      <c r="AY882" s="259" t="s">
        <v>147</v>
      </c>
    </row>
    <row r="883" s="2" customFormat="1" ht="16.5" customHeight="1">
      <c r="A883" s="38"/>
      <c r="B883" s="39"/>
      <c r="C883" s="214" t="s">
        <v>592</v>
      </c>
      <c r="D883" s="214" t="s">
        <v>150</v>
      </c>
      <c r="E883" s="215" t="s">
        <v>271</v>
      </c>
      <c r="F883" s="216" t="s">
        <v>272</v>
      </c>
      <c r="G883" s="217" t="s">
        <v>267</v>
      </c>
      <c r="H883" s="218">
        <v>6.5339999999999998</v>
      </c>
      <c r="I883" s="219"/>
      <c r="J883" s="220">
        <f>ROUND(I883*H883,2)</f>
        <v>0</v>
      </c>
      <c r="K883" s="216" t="s">
        <v>154</v>
      </c>
      <c r="L883" s="44"/>
      <c r="M883" s="221" t="s">
        <v>1</v>
      </c>
      <c r="N883" s="222" t="s">
        <v>39</v>
      </c>
      <c r="O883" s="91"/>
      <c r="P883" s="223">
        <f>O883*H883</f>
        <v>0</v>
      </c>
      <c r="Q883" s="223">
        <v>0</v>
      </c>
      <c r="R883" s="223">
        <f>Q883*H883</f>
        <v>0</v>
      </c>
      <c r="S883" s="223">
        <v>0</v>
      </c>
      <c r="T883" s="224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25" t="s">
        <v>155</v>
      </c>
      <c r="AT883" s="225" t="s">
        <v>150</v>
      </c>
      <c r="AU883" s="225" t="s">
        <v>156</v>
      </c>
      <c r="AY883" s="17" t="s">
        <v>147</v>
      </c>
      <c r="BE883" s="226">
        <f>IF(N883="základní",J883,0)</f>
        <v>0</v>
      </c>
      <c r="BF883" s="226">
        <f>IF(N883="snížená",J883,0)</f>
        <v>0</v>
      </c>
      <c r="BG883" s="226">
        <f>IF(N883="zákl. přenesená",J883,0)</f>
        <v>0</v>
      </c>
      <c r="BH883" s="226">
        <f>IF(N883="sníž. přenesená",J883,0)</f>
        <v>0</v>
      </c>
      <c r="BI883" s="226">
        <f>IF(N883="nulová",J883,0)</f>
        <v>0</v>
      </c>
      <c r="BJ883" s="17" t="s">
        <v>156</v>
      </c>
      <c r="BK883" s="226">
        <f>ROUND(I883*H883,2)</f>
        <v>0</v>
      </c>
      <c r="BL883" s="17" t="s">
        <v>155</v>
      </c>
      <c r="BM883" s="225" t="s">
        <v>901</v>
      </c>
    </row>
    <row r="884" s="2" customFormat="1" ht="24.15" customHeight="1">
      <c r="A884" s="38"/>
      <c r="B884" s="39"/>
      <c r="C884" s="214" t="s">
        <v>902</v>
      </c>
      <c r="D884" s="214" t="s">
        <v>150</v>
      </c>
      <c r="E884" s="215" t="s">
        <v>274</v>
      </c>
      <c r="F884" s="216" t="s">
        <v>275</v>
      </c>
      <c r="G884" s="217" t="s">
        <v>267</v>
      </c>
      <c r="H884" s="218">
        <v>6.5339999999999998</v>
      </c>
      <c r="I884" s="219"/>
      <c r="J884" s="220">
        <f>ROUND(I884*H884,2)</f>
        <v>0</v>
      </c>
      <c r="K884" s="216" t="s">
        <v>154</v>
      </c>
      <c r="L884" s="44"/>
      <c r="M884" s="221" t="s">
        <v>1</v>
      </c>
      <c r="N884" s="222" t="s">
        <v>39</v>
      </c>
      <c r="O884" s="91"/>
      <c r="P884" s="223">
        <f>O884*H884</f>
        <v>0</v>
      </c>
      <c r="Q884" s="223">
        <v>0</v>
      </c>
      <c r="R884" s="223">
        <f>Q884*H884</f>
        <v>0</v>
      </c>
      <c r="S884" s="223">
        <v>0</v>
      </c>
      <c r="T884" s="224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25" t="s">
        <v>155</v>
      </c>
      <c r="AT884" s="225" t="s">
        <v>150</v>
      </c>
      <c r="AU884" s="225" t="s">
        <v>156</v>
      </c>
      <c r="AY884" s="17" t="s">
        <v>147</v>
      </c>
      <c r="BE884" s="226">
        <f>IF(N884="základní",J884,0)</f>
        <v>0</v>
      </c>
      <c r="BF884" s="226">
        <f>IF(N884="snížená",J884,0)</f>
        <v>0</v>
      </c>
      <c r="BG884" s="226">
        <f>IF(N884="zákl. přenesená",J884,0)</f>
        <v>0</v>
      </c>
      <c r="BH884" s="226">
        <f>IF(N884="sníž. přenesená",J884,0)</f>
        <v>0</v>
      </c>
      <c r="BI884" s="226">
        <f>IF(N884="nulová",J884,0)</f>
        <v>0</v>
      </c>
      <c r="BJ884" s="17" t="s">
        <v>156</v>
      </c>
      <c r="BK884" s="226">
        <f>ROUND(I884*H884,2)</f>
        <v>0</v>
      </c>
      <c r="BL884" s="17" t="s">
        <v>155</v>
      </c>
      <c r="BM884" s="225" t="s">
        <v>903</v>
      </c>
    </row>
    <row r="885" s="2" customFormat="1" ht="33" customHeight="1">
      <c r="A885" s="38"/>
      <c r="B885" s="39"/>
      <c r="C885" s="214" t="s">
        <v>597</v>
      </c>
      <c r="D885" s="214" t="s">
        <v>150</v>
      </c>
      <c r="E885" s="215" t="s">
        <v>278</v>
      </c>
      <c r="F885" s="216" t="s">
        <v>279</v>
      </c>
      <c r="G885" s="217" t="s">
        <v>267</v>
      </c>
      <c r="H885" s="218">
        <v>104.544</v>
      </c>
      <c r="I885" s="219"/>
      <c r="J885" s="220">
        <f>ROUND(I885*H885,2)</f>
        <v>0</v>
      </c>
      <c r="K885" s="216" t="s">
        <v>154</v>
      </c>
      <c r="L885" s="44"/>
      <c r="M885" s="221" t="s">
        <v>1</v>
      </c>
      <c r="N885" s="222" t="s">
        <v>39</v>
      </c>
      <c r="O885" s="91"/>
      <c r="P885" s="223">
        <f>O885*H885</f>
        <v>0</v>
      </c>
      <c r="Q885" s="223">
        <v>0</v>
      </c>
      <c r="R885" s="223">
        <f>Q885*H885</f>
        <v>0</v>
      </c>
      <c r="S885" s="223">
        <v>0</v>
      </c>
      <c r="T885" s="224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5" t="s">
        <v>155</v>
      </c>
      <c r="AT885" s="225" t="s">
        <v>150</v>
      </c>
      <c r="AU885" s="225" t="s">
        <v>156</v>
      </c>
      <c r="AY885" s="17" t="s">
        <v>147</v>
      </c>
      <c r="BE885" s="226">
        <f>IF(N885="základní",J885,0)</f>
        <v>0</v>
      </c>
      <c r="BF885" s="226">
        <f>IF(N885="snížená",J885,0)</f>
        <v>0</v>
      </c>
      <c r="BG885" s="226">
        <f>IF(N885="zákl. přenesená",J885,0)</f>
        <v>0</v>
      </c>
      <c r="BH885" s="226">
        <f>IF(N885="sníž. přenesená",J885,0)</f>
        <v>0</v>
      </c>
      <c r="BI885" s="226">
        <f>IF(N885="nulová",J885,0)</f>
        <v>0</v>
      </c>
      <c r="BJ885" s="17" t="s">
        <v>156</v>
      </c>
      <c r="BK885" s="226">
        <f>ROUND(I885*H885,2)</f>
        <v>0</v>
      </c>
      <c r="BL885" s="17" t="s">
        <v>155</v>
      </c>
      <c r="BM885" s="225" t="s">
        <v>904</v>
      </c>
    </row>
    <row r="886" s="13" customFormat="1">
      <c r="A886" s="13"/>
      <c r="B886" s="227"/>
      <c r="C886" s="228"/>
      <c r="D886" s="229" t="s">
        <v>157</v>
      </c>
      <c r="E886" s="230" t="s">
        <v>1</v>
      </c>
      <c r="F886" s="231" t="s">
        <v>281</v>
      </c>
      <c r="G886" s="228"/>
      <c r="H886" s="230" t="s">
        <v>1</v>
      </c>
      <c r="I886" s="232"/>
      <c r="J886" s="228"/>
      <c r="K886" s="228"/>
      <c r="L886" s="233"/>
      <c r="M886" s="234"/>
      <c r="N886" s="235"/>
      <c r="O886" s="235"/>
      <c r="P886" s="235"/>
      <c r="Q886" s="235"/>
      <c r="R886" s="235"/>
      <c r="S886" s="235"/>
      <c r="T886" s="236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7" t="s">
        <v>157</v>
      </c>
      <c r="AU886" s="237" t="s">
        <v>156</v>
      </c>
      <c r="AV886" s="13" t="s">
        <v>80</v>
      </c>
      <c r="AW886" s="13" t="s">
        <v>30</v>
      </c>
      <c r="AX886" s="13" t="s">
        <v>14</v>
      </c>
      <c r="AY886" s="237" t="s">
        <v>147</v>
      </c>
    </row>
    <row r="887" s="14" customFormat="1">
      <c r="A887" s="14"/>
      <c r="B887" s="238"/>
      <c r="C887" s="239"/>
      <c r="D887" s="229" t="s">
        <v>157</v>
      </c>
      <c r="E887" s="240" t="s">
        <v>1</v>
      </c>
      <c r="F887" s="241" t="s">
        <v>905</v>
      </c>
      <c r="G887" s="239"/>
      <c r="H887" s="242">
        <v>104.544</v>
      </c>
      <c r="I887" s="243"/>
      <c r="J887" s="239"/>
      <c r="K887" s="239"/>
      <c r="L887" s="244"/>
      <c r="M887" s="245"/>
      <c r="N887" s="246"/>
      <c r="O887" s="246"/>
      <c r="P887" s="246"/>
      <c r="Q887" s="246"/>
      <c r="R887" s="246"/>
      <c r="S887" s="246"/>
      <c r="T887" s="247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8" t="s">
        <v>157</v>
      </c>
      <c r="AU887" s="248" t="s">
        <v>156</v>
      </c>
      <c r="AV887" s="14" t="s">
        <v>156</v>
      </c>
      <c r="AW887" s="14" t="s">
        <v>30</v>
      </c>
      <c r="AX887" s="14" t="s">
        <v>14</v>
      </c>
      <c r="AY887" s="248" t="s">
        <v>147</v>
      </c>
    </row>
    <row r="888" s="15" customFormat="1">
      <c r="A888" s="15"/>
      <c r="B888" s="249"/>
      <c r="C888" s="250"/>
      <c r="D888" s="229" t="s">
        <v>157</v>
      </c>
      <c r="E888" s="251" t="s">
        <v>1</v>
      </c>
      <c r="F888" s="252" t="s">
        <v>160</v>
      </c>
      <c r="G888" s="250"/>
      <c r="H888" s="253">
        <v>104.544</v>
      </c>
      <c r="I888" s="254"/>
      <c r="J888" s="250"/>
      <c r="K888" s="250"/>
      <c r="L888" s="255"/>
      <c r="M888" s="256"/>
      <c r="N888" s="257"/>
      <c r="O888" s="257"/>
      <c r="P888" s="257"/>
      <c r="Q888" s="257"/>
      <c r="R888" s="257"/>
      <c r="S888" s="257"/>
      <c r="T888" s="258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59" t="s">
        <v>157</v>
      </c>
      <c r="AU888" s="259" t="s">
        <v>156</v>
      </c>
      <c r="AV888" s="15" t="s">
        <v>155</v>
      </c>
      <c r="AW888" s="15" t="s">
        <v>30</v>
      </c>
      <c r="AX888" s="15" t="s">
        <v>80</v>
      </c>
      <c r="AY888" s="259" t="s">
        <v>147</v>
      </c>
    </row>
    <row r="889" s="2" customFormat="1" ht="24.15" customHeight="1">
      <c r="A889" s="38"/>
      <c r="B889" s="39"/>
      <c r="C889" s="214" t="s">
        <v>906</v>
      </c>
      <c r="D889" s="214" t="s">
        <v>150</v>
      </c>
      <c r="E889" s="215" t="s">
        <v>283</v>
      </c>
      <c r="F889" s="216" t="s">
        <v>284</v>
      </c>
      <c r="G889" s="217" t="s">
        <v>267</v>
      </c>
      <c r="H889" s="218">
        <v>6.5339999999999998</v>
      </c>
      <c r="I889" s="219"/>
      <c r="J889" s="220">
        <f>ROUND(I889*H889,2)</f>
        <v>0</v>
      </c>
      <c r="K889" s="216" t="s">
        <v>154</v>
      </c>
      <c r="L889" s="44"/>
      <c r="M889" s="221" t="s">
        <v>1</v>
      </c>
      <c r="N889" s="222" t="s">
        <v>39</v>
      </c>
      <c r="O889" s="91"/>
      <c r="P889" s="223">
        <f>O889*H889</f>
        <v>0</v>
      </c>
      <c r="Q889" s="223">
        <v>0</v>
      </c>
      <c r="R889" s="223">
        <f>Q889*H889</f>
        <v>0</v>
      </c>
      <c r="S889" s="223">
        <v>0</v>
      </c>
      <c r="T889" s="224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5" t="s">
        <v>155</v>
      </c>
      <c r="AT889" s="225" t="s">
        <v>150</v>
      </c>
      <c r="AU889" s="225" t="s">
        <v>156</v>
      </c>
      <c r="AY889" s="17" t="s">
        <v>147</v>
      </c>
      <c r="BE889" s="226">
        <f>IF(N889="základní",J889,0)</f>
        <v>0</v>
      </c>
      <c r="BF889" s="226">
        <f>IF(N889="snížená",J889,0)</f>
        <v>0</v>
      </c>
      <c r="BG889" s="226">
        <f>IF(N889="zákl. přenesená",J889,0)</f>
        <v>0</v>
      </c>
      <c r="BH889" s="226">
        <f>IF(N889="sníž. přenesená",J889,0)</f>
        <v>0</v>
      </c>
      <c r="BI889" s="226">
        <f>IF(N889="nulová",J889,0)</f>
        <v>0</v>
      </c>
      <c r="BJ889" s="17" t="s">
        <v>156</v>
      </c>
      <c r="BK889" s="226">
        <f>ROUND(I889*H889,2)</f>
        <v>0</v>
      </c>
      <c r="BL889" s="17" t="s">
        <v>155</v>
      </c>
      <c r="BM889" s="225" t="s">
        <v>907</v>
      </c>
    </row>
    <row r="890" s="12" customFormat="1" ht="22.8" customHeight="1">
      <c r="A890" s="12"/>
      <c r="B890" s="198"/>
      <c r="C890" s="199"/>
      <c r="D890" s="200" t="s">
        <v>72</v>
      </c>
      <c r="E890" s="212" t="s">
        <v>300</v>
      </c>
      <c r="F890" s="212" t="s">
        <v>301</v>
      </c>
      <c r="G890" s="199"/>
      <c r="H890" s="199"/>
      <c r="I890" s="202"/>
      <c r="J890" s="213">
        <f>BK890</f>
        <v>0</v>
      </c>
      <c r="K890" s="199"/>
      <c r="L890" s="204"/>
      <c r="M890" s="205"/>
      <c r="N890" s="206"/>
      <c r="O890" s="206"/>
      <c r="P890" s="207">
        <f>SUM(P891:P894)</f>
        <v>0</v>
      </c>
      <c r="Q890" s="206"/>
      <c r="R890" s="207">
        <f>SUM(R891:R894)</f>
        <v>0</v>
      </c>
      <c r="S890" s="206"/>
      <c r="T890" s="208">
        <f>SUM(T891:T894)</f>
        <v>0</v>
      </c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R890" s="209" t="s">
        <v>80</v>
      </c>
      <c r="AT890" s="210" t="s">
        <v>72</v>
      </c>
      <c r="AU890" s="210" t="s">
        <v>80</v>
      </c>
      <c r="AY890" s="209" t="s">
        <v>147</v>
      </c>
      <c r="BK890" s="211">
        <f>SUM(BK891:BK894)</f>
        <v>0</v>
      </c>
    </row>
    <row r="891" s="2" customFormat="1" ht="24.15" customHeight="1">
      <c r="A891" s="38"/>
      <c r="B891" s="39"/>
      <c r="C891" s="214" t="s">
        <v>603</v>
      </c>
      <c r="D891" s="214" t="s">
        <v>150</v>
      </c>
      <c r="E891" s="215" t="s">
        <v>908</v>
      </c>
      <c r="F891" s="216" t="s">
        <v>909</v>
      </c>
      <c r="G891" s="217" t="s">
        <v>217</v>
      </c>
      <c r="H891" s="218">
        <v>3.3999999999999999</v>
      </c>
      <c r="I891" s="219"/>
      <c r="J891" s="220">
        <f>ROUND(I891*H891,2)</f>
        <v>0</v>
      </c>
      <c r="K891" s="216" t="s">
        <v>154</v>
      </c>
      <c r="L891" s="44"/>
      <c r="M891" s="221" t="s">
        <v>1</v>
      </c>
      <c r="N891" s="222" t="s">
        <v>39</v>
      </c>
      <c r="O891" s="91"/>
      <c r="P891" s="223">
        <f>O891*H891</f>
        <v>0</v>
      </c>
      <c r="Q891" s="223">
        <v>0</v>
      </c>
      <c r="R891" s="223">
        <f>Q891*H891</f>
        <v>0</v>
      </c>
      <c r="S891" s="223">
        <v>0</v>
      </c>
      <c r="T891" s="224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5" t="s">
        <v>155</v>
      </c>
      <c r="AT891" s="225" t="s">
        <v>150</v>
      </c>
      <c r="AU891" s="225" t="s">
        <v>156</v>
      </c>
      <c r="AY891" s="17" t="s">
        <v>147</v>
      </c>
      <c r="BE891" s="226">
        <f>IF(N891="základní",J891,0)</f>
        <v>0</v>
      </c>
      <c r="BF891" s="226">
        <f>IF(N891="snížená",J891,0)</f>
        <v>0</v>
      </c>
      <c r="BG891" s="226">
        <f>IF(N891="zákl. přenesená",J891,0)</f>
        <v>0</v>
      </c>
      <c r="BH891" s="226">
        <f>IF(N891="sníž. přenesená",J891,0)</f>
        <v>0</v>
      </c>
      <c r="BI891" s="226">
        <f>IF(N891="nulová",J891,0)</f>
        <v>0</v>
      </c>
      <c r="BJ891" s="17" t="s">
        <v>156</v>
      </c>
      <c r="BK891" s="226">
        <f>ROUND(I891*H891,2)</f>
        <v>0</v>
      </c>
      <c r="BL891" s="17" t="s">
        <v>155</v>
      </c>
      <c r="BM891" s="225" t="s">
        <v>910</v>
      </c>
    </row>
    <row r="892" s="13" customFormat="1">
      <c r="A892" s="13"/>
      <c r="B892" s="227"/>
      <c r="C892" s="228"/>
      <c r="D892" s="229" t="s">
        <v>157</v>
      </c>
      <c r="E892" s="230" t="s">
        <v>1</v>
      </c>
      <c r="F892" s="231" t="s">
        <v>911</v>
      </c>
      <c r="G892" s="228"/>
      <c r="H892" s="230" t="s">
        <v>1</v>
      </c>
      <c r="I892" s="232"/>
      <c r="J892" s="228"/>
      <c r="K892" s="228"/>
      <c r="L892" s="233"/>
      <c r="M892" s="234"/>
      <c r="N892" s="235"/>
      <c r="O892" s="235"/>
      <c r="P892" s="235"/>
      <c r="Q892" s="235"/>
      <c r="R892" s="235"/>
      <c r="S892" s="235"/>
      <c r="T892" s="236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7" t="s">
        <v>157</v>
      </c>
      <c r="AU892" s="237" t="s">
        <v>156</v>
      </c>
      <c r="AV892" s="13" t="s">
        <v>80</v>
      </c>
      <c r="AW892" s="13" t="s">
        <v>30</v>
      </c>
      <c r="AX892" s="13" t="s">
        <v>14</v>
      </c>
      <c r="AY892" s="237" t="s">
        <v>147</v>
      </c>
    </row>
    <row r="893" s="14" customFormat="1">
      <c r="A893" s="14"/>
      <c r="B893" s="238"/>
      <c r="C893" s="239"/>
      <c r="D893" s="229" t="s">
        <v>157</v>
      </c>
      <c r="E893" s="240" t="s">
        <v>1</v>
      </c>
      <c r="F893" s="241" t="s">
        <v>878</v>
      </c>
      <c r="G893" s="239"/>
      <c r="H893" s="242">
        <v>3.3999999999999999</v>
      </c>
      <c r="I893" s="243"/>
      <c r="J893" s="239"/>
      <c r="K893" s="239"/>
      <c r="L893" s="244"/>
      <c r="M893" s="245"/>
      <c r="N893" s="246"/>
      <c r="O893" s="246"/>
      <c r="P893" s="246"/>
      <c r="Q893" s="246"/>
      <c r="R893" s="246"/>
      <c r="S893" s="246"/>
      <c r="T893" s="247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8" t="s">
        <v>157</v>
      </c>
      <c r="AU893" s="248" t="s">
        <v>156</v>
      </c>
      <c r="AV893" s="14" t="s">
        <v>156</v>
      </c>
      <c r="AW893" s="14" t="s">
        <v>30</v>
      </c>
      <c r="AX893" s="14" t="s">
        <v>14</v>
      </c>
      <c r="AY893" s="248" t="s">
        <v>147</v>
      </c>
    </row>
    <row r="894" s="15" customFormat="1">
      <c r="A894" s="15"/>
      <c r="B894" s="249"/>
      <c r="C894" s="250"/>
      <c r="D894" s="229" t="s">
        <v>157</v>
      </c>
      <c r="E894" s="251" t="s">
        <v>1</v>
      </c>
      <c r="F894" s="252" t="s">
        <v>160</v>
      </c>
      <c r="G894" s="250"/>
      <c r="H894" s="253">
        <v>3.3999999999999999</v>
      </c>
      <c r="I894" s="254"/>
      <c r="J894" s="250"/>
      <c r="K894" s="250"/>
      <c r="L894" s="255"/>
      <c r="M894" s="256"/>
      <c r="N894" s="257"/>
      <c r="O894" s="257"/>
      <c r="P894" s="257"/>
      <c r="Q894" s="257"/>
      <c r="R894" s="257"/>
      <c r="S894" s="257"/>
      <c r="T894" s="258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59" t="s">
        <v>157</v>
      </c>
      <c r="AU894" s="259" t="s">
        <v>156</v>
      </c>
      <c r="AV894" s="15" t="s">
        <v>155</v>
      </c>
      <c r="AW894" s="15" t="s">
        <v>30</v>
      </c>
      <c r="AX894" s="15" t="s">
        <v>80</v>
      </c>
      <c r="AY894" s="259" t="s">
        <v>147</v>
      </c>
    </row>
    <row r="895" s="12" customFormat="1" ht="22.8" customHeight="1">
      <c r="A895" s="12"/>
      <c r="B895" s="198"/>
      <c r="C895" s="199"/>
      <c r="D895" s="200" t="s">
        <v>72</v>
      </c>
      <c r="E895" s="212" t="s">
        <v>312</v>
      </c>
      <c r="F895" s="212" t="s">
        <v>313</v>
      </c>
      <c r="G895" s="199"/>
      <c r="H895" s="199"/>
      <c r="I895" s="202"/>
      <c r="J895" s="213">
        <f>BK895</f>
        <v>0</v>
      </c>
      <c r="K895" s="199"/>
      <c r="L895" s="204"/>
      <c r="M895" s="205"/>
      <c r="N895" s="206"/>
      <c r="O895" s="206"/>
      <c r="P895" s="207">
        <f>SUM(P896:P901)</f>
        <v>0</v>
      </c>
      <c r="Q895" s="206"/>
      <c r="R895" s="207">
        <f>SUM(R896:R901)</f>
        <v>0</v>
      </c>
      <c r="S895" s="206"/>
      <c r="T895" s="208">
        <f>SUM(T896:T901)</f>
        <v>0</v>
      </c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R895" s="209" t="s">
        <v>80</v>
      </c>
      <c r="AT895" s="210" t="s">
        <v>72</v>
      </c>
      <c r="AU895" s="210" t="s">
        <v>80</v>
      </c>
      <c r="AY895" s="209" t="s">
        <v>147</v>
      </c>
      <c r="BK895" s="211">
        <f>SUM(BK896:BK901)</f>
        <v>0</v>
      </c>
    </row>
    <row r="896" s="2" customFormat="1" ht="16.5" customHeight="1">
      <c r="A896" s="38"/>
      <c r="B896" s="39"/>
      <c r="C896" s="214" t="s">
        <v>912</v>
      </c>
      <c r="D896" s="214" t="s">
        <v>150</v>
      </c>
      <c r="E896" s="215" t="s">
        <v>332</v>
      </c>
      <c r="F896" s="216" t="s">
        <v>333</v>
      </c>
      <c r="G896" s="217" t="s">
        <v>217</v>
      </c>
      <c r="H896" s="218">
        <v>13.699999999999999</v>
      </c>
      <c r="I896" s="219"/>
      <c r="J896" s="220">
        <f>ROUND(I896*H896,2)</f>
        <v>0</v>
      </c>
      <c r="K896" s="216" t="s">
        <v>154</v>
      </c>
      <c r="L896" s="44"/>
      <c r="M896" s="221" t="s">
        <v>1</v>
      </c>
      <c r="N896" s="222" t="s">
        <v>39</v>
      </c>
      <c r="O896" s="91"/>
      <c r="P896" s="223">
        <f>O896*H896</f>
        <v>0</v>
      </c>
      <c r="Q896" s="223">
        <v>0</v>
      </c>
      <c r="R896" s="223">
        <f>Q896*H896</f>
        <v>0</v>
      </c>
      <c r="S896" s="223">
        <v>0</v>
      </c>
      <c r="T896" s="224">
        <f>S896*H896</f>
        <v>0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225" t="s">
        <v>155</v>
      </c>
      <c r="AT896" s="225" t="s">
        <v>150</v>
      </c>
      <c r="AU896" s="225" t="s">
        <v>156</v>
      </c>
      <c r="AY896" s="17" t="s">
        <v>147</v>
      </c>
      <c r="BE896" s="226">
        <f>IF(N896="základní",J896,0)</f>
        <v>0</v>
      </c>
      <c r="BF896" s="226">
        <f>IF(N896="snížená",J896,0)</f>
        <v>0</v>
      </c>
      <c r="BG896" s="226">
        <f>IF(N896="zákl. přenesená",J896,0)</f>
        <v>0</v>
      </c>
      <c r="BH896" s="226">
        <f>IF(N896="sníž. přenesená",J896,0)</f>
        <v>0</v>
      </c>
      <c r="BI896" s="226">
        <f>IF(N896="nulová",J896,0)</f>
        <v>0</v>
      </c>
      <c r="BJ896" s="17" t="s">
        <v>156</v>
      </c>
      <c r="BK896" s="226">
        <f>ROUND(I896*H896,2)</f>
        <v>0</v>
      </c>
      <c r="BL896" s="17" t="s">
        <v>155</v>
      </c>
      <c r="BM896" s="225" t="s">
        <v>913</v>
      </c>
    </row>
    <row r="897" s="13" customFormat="1">
      <c r="A897" s="13"/>
      <c r="B897" s="227"/>
      <c r="C897" s="228"/>
      <c r="D897" s="229" t="s">
        <v>157</v>
      </c>
      <c r="E897" s="230" t="s">
        <v>1</v>
      </c>
      <c r="F897" s="231" t="s">
        <v>914</v>
      </c>
      <c r="G897" s="228"/>
      <c r="H897" s="230" t="s">
        <v>1</v>
      </c>
      <c r="I897" s="232"/>
      <c r="J897" s="228"/>
      <c r="K897" s="228"/>
      <c r="L897" s="233"/>
      <c r="M897" s="234"/>
      <c r="N897" s="235"/>
      <c r="O897" s="235"/>
      <c r="P897" s="235"/>
      <c r="Q897" s="235"/>
      <c r="R897" s="235"/>
      <c r="S897" s="235"/>
      <c r="T897" s="236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7" t="s">
        <v>157</v>
      </c>
      <c r="AU897" s="237" t="s">
        <v>156</v>
      </c>
      <c r="AV897" s="13" t="s">
        <v>80</v>
      </c>
      <c r="AW897" s="13" t="s">
        <v>30</v>
      </c>
      <c r="AX897" s="13" t="s">
        <v>14</v>
      </c>
      <c r="AY897" s="237" t="s">
        <v>147</v>
      </c>
    </row>
    <row r="898" s="14" customFormat="1">
      <c r="A898" s="14"/>
      <c r="B898" s="238"/>
      <c r="C898" s="239"/>
      <c r="D898" s="229" t="s">
        <v>157</v>
      </c>
      <c r="E898" s="240" t="s">
        <v>1</v>
      </c>
      <c r="F898" s="241" t="s">
        <v>878</v>
      </c>
      <c r="G898" s="239"/>
      <c r="H898" s="242">
        <v>3.3999999999999999</v>
      </c>
      <c r="I898" s="243"/>
      <c r="J898" s="239"/>
      <c r="K898" s="239"/>
      <c r="L898" s="244"/>
      <c r="M898" s="245"/>
      <c r="N898" s="246"/>
      <c r="O898" s="246"/>
      <c r="P898" s="246"/>
      <c r="Q898" s="246"/>
      <c r="R898" s="246"/>
      <c r="S898" s="246"/>
      <c r="T898" s="247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8" t="s">
        <v>157</v>
      </c>
      <c r="AU898" s="248" t="s">
        <v>156</v>
      </c>
      <c r="AV898" s="14" t="s">
        <v>156</v>
      </c>
      <c r="AW898" s="14" t="s">
        <v>30</v>
      </c>
      <c r="AX898" s="14" t="s">
        <v>14</v>
      </c>
      <c r="AY898" s="248" t="s">
        <v>147</v>
      </c>
    </row>
    <row r="899" s="14" customFormat="1">
      <c r="A899" s="14"/>
      <c r="B899" s="238"/>
      <c r="C899" s="239"/>
      <c r="D899" s="229" t="s">
        <v>157</v>
      </c>
      <c r="E899" s="240" t="s">
        <v>1</v>
      </c>
      <c r="F899" s="241" t="s">
        <v>336</v>
      </c>
      <c r="G899" s="239"/>
      <c r="H899" s="242">
        <v>5.7999999999999998</v>
      </c>
      <c r="I899" s="243"/>
      <c r="J899" s="239"/>
      <c r="K899" s="239"/>
      <c r="L899" s="244"/>
      <c r="M899" s="245"/>
      <c r="N899" s="246"/>
      <c r="O899" s="246"/>
      <c r="P899" s="246"/>
      <c r="Q899" s="246"/>
      <c r="R899" s="246"/>
      <c r="S899" s="246"/>
      <c r="T899" s="247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8" t="s">
        <v>157</v>
      </c>
      <c r="AU899" s="248" t="s">
        <v>156</v>
      </c>
      <c r="AV899" s="14" t="s">
        <v>156</v>
      </c>
      <c r="AW899" s="14" t="s">
        <v>30</v>
      </c>
      <c r="AX899" s="14" t="s">
        <v>14</v>
      </c>
      <c r="AY899" s="248" t="s">
        <v>147</v>
      </c>
    </row>
    <row r="900" s="14" customFormat="1">
      <c r="A900" s="14"/>
      <c r="B900" s="238"/>
      <c r="C900" s="239"/>
      <c r="D900" s="229" t="s">
        <v>157</v>
      </c>
      <c r="E900" s="240" t="s">
        <v>1</v>
      </c>
      <c r="F900" s="241" t="s">
        <v>337</v>
      </c>
      <c r="G900" s="239"/>
      <c r="H900" s="242">
        <v>4.5</v>
      </c>
      <c r="I900" s="243"/>
      <c r="J900" s="239"/>
      <c r="K900" s="239"/>
      <c r="L900" s="244"/>
      <c r="M900" s="245"/>
      <c r="N900" s="246"/>
      <c r="O900" s="246"/>
      <c r="P900" s="246"/>
      <c r="Q900" s="246"/>
      <c r="R900" s="246"/>
      <c r="S900" s="246"/>
      <c r="T900" s="247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8" t="s">
        <v>157</v>
      </c>
      <c r="AU900" s="248" t="s">
        <v>156</v>
      </c>
      <c r="AV900" s="14" t="s">
        <v>156</v>
      </c>
      <c r="AW900" s="14" t="s">
        <v>30</v>
      </c>
      <c r="AX900" s="14" t="s">
        <v>14</v>
      </c>
      <c r="AY900" s="248" t="s">
        <v>147</v>
      </c>
    </row>
    <row r="901" s="15" customFormat="1">
      <c r="A901" s="15"/>
      <c r="B901" s="249"/>
      <c r="C901" s="250"/>
      <c r="D901" s="229" t="s">
        <v>157</v>
      </c>
      <c r="E901" s="251" t="s">
        <v>1</v>
      </c>
      <c r="F901" s="252" t="s">
        <v>160</v>
      </c>
      <c r="G901" s="250"/>
      <c r="H901" s="253">
        <v>13.699999999999999</v>
      </c>
      <c r="I901" s="254"/>
      <c r="J901" s="250"/>
      <c r="K901" s="250"/>
      <c r="L901" s="255"/>
      <c r="M901" s="256"/>
      <c r="N901" s="257"/>
      <c r="O901" s="257"/>
      <c r="P901" s="257"/>
      <c r="Q901" s="257"/>
      <c r="R901" s="257"/>
      <c r="S901" s="257"/>
      <c r="T901" s="258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59" t="s">
        <v>157</v>
      </c>
      <c r="AU901" s="259" t="s">
        <v>156</v>
      </c>
      <c r="AV901" s="15" t="s">
        <v>155</v>
      </c>
      <c r="AW901" s="15" t="s">
        <v>30</v>
      </c>
      <c r="AX901" s="15" t="s">
        <v>80</v>
      </c>
      <c r="AY901" s="259" t="s">
        <v>147</v>
      </c>
    </row>
    <row r="902" s="12" customFormat="1" ht="22.8" customHeight="1">
      <c r="A902" s="12"/>
      <c r="B902" s="198"/>
      <c r="C902" s="199"/>
      <c r="D902" s="200" t="s">
        <v>72</v>
      </c>
      <c r="E902" s="212" t="s">
        <v>338</v>
      </c>
      <c r="F902" s="212" t="s">
        <v>339</v>
      </c>
      <c r="G902" s="199"/>
      <c r="H902" s="199"/>
      <c r="I902" s="202"/>
      <c r="J902" s="213">
        <f>BK902</f>
        <v>0</v>
      </c>
      <c r="K902" s="199"/>
      <c r="L902" s="204"/>
      <c r="M902" s="205"/>
      <c r="N902" s="206"/>
      <c r="O902" s="206"/>
      <c r="P902" s="207">
        <f>SUM(P903:P910)</f>
        <v>0</v>
      </c>
      <c r="Q902" s="206"/>
      <c r="R902" s="207">
        <f>SUM(R903:R910)</f>
        <v>0</v>
      </c>
      <c r="S902" s="206"/>
      <c r="T902" s="208">
        <f>SUM(T903:T910)</f>
        <v>0</v>
      </c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R902" s="209" t="s">
        <v>80</v>
      </c>
      <c r="AT902" s="210" t="s">
        <v>72</v>
      </c>
      <c r="AU902" s="210" t="s">
        <v>80</v>
      </c>
      <c r="AY902" s="209" t="s">
        <v>147</v>
      </c>
      <c r="BK902" s="211">
        <f>SUM(BK903:BK910)</f>
        <v>0</v>
      </c>
    </row>
    <row r="903" s="2" customFormat="1" ht="16.5" customHeight="1">
      <c r="A903" s="38"/>
      <c r="B903" s="39"/>
      <c r="C903" s="214" t="s">
        <v>606</v>
      </c>
      <c r="D903" s="214" t="s">
        <v>150</v>
      </c>
      <c r="E903" s="215" t="s">
        <v>341</v>
      </c>
      <c r="F903" s="216" t="s">
        <v>342</v>
      </c>
      <c r="G903" s="217" t="s">
        <v>168</v>
      </c>
      <c r="H903" s="218">
        <v>20.23</v>
      </c>
      <c r="I903" s="219"/>
      <c r="J903" s="220">
        <f>ROUND(I903*H903,2)</f>
        <v>0</v>
      </c>
      <c r="K903" s="216" t="s">
        <v>154</v>
      </c>
      <c r="L903" s="44"/>
      <c r="M903" s="221" t="s">
        <v>1</v>
      </c>
      <c r="N903" s="222" t="s">
        <v>39</v>
      </c>
      <c r="O903" s="91"/>
      <c r="P903" s="223">
        <f>O903*H903</f>
        <v>0</v>
      </c>
      <c r="Q903" s="223">
        <v>0</v>
      </c>
      <c r="R903" s="223">
        <f>Q903*H903</f>
        <v>0</v>
      </c>
      <c r="S903" s="223">
        <v>0</v>
      </c>
      <c r="T903" s="224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25" t="s">
        <v>155</v>
      </c>
      <c r="AT903" s="225" t="s">
        <v>150</v>
      </c>
      <c r="AU903" s="225" t="s">
        <v>156</v>
      </c>
      <c r="AY903" s="17" t="s">
        <v>147</v>
      </c>
      <c r="BE903" s="226">
        <f>IF(N903="základní",J903,0)</f>
        <v>0</v>
      </c>
      <c r="BF903" s="226">
        <f>IF(N903="snížená",J903,0)</f>
        <v>0</v>
      </c>
      <c r="BG903" s="226">
        <f>IF(N903="zákl. přenesená",J903,0)</f>
        <v>0</v>
      </c>
      <c r="BH903" s="226">
        <f>IF(N903="sníž. přenesená",J903,0)</f>
        <v>0</v>
      </c>
      <c r="BI903" s="226">
        <f>IF(N903="nulová",J903,0)</f>
        <v>0</v>
      </c>
      <c r="BJ903" s="17" t="s">
        <v>156</v>
      </c>
      <c r="BK903" s="226">
        <f>ROUND(I903*H903,2)</f>
        <v>0</v>
      </c>
      <c r="BL903" s="17" t="s">
        <v>155</v>
      </c>
      <c r="BM903" s="225" t="s">
        <v>915</v>
      </c>
    </row>
    <row r="904" s="13" customFormat="1">
      <c r="A904" s="13"/>
      <c r="B904" s="227"/>
      <c r="C904" s="228"/>
      <c r="D904" s="229" t="s">
        <v>157</v>
      </c>
      <c r="E904" s="230" t="s">
        <v>1</v>
      </c>
      <c r="F904" s="231" t="s">
        <v>916</v>
      </c>
      <c r="G904" s="228"/>
      <c r="H904" s="230" t="s">
        <v>1</v>
      </c>
      <c r="I904" s="232"/>
      <c r="J904" s="228"/>
      <c r="K904" s="228"/>
      <c r="L904" s="233"/>
      <c r="M904" s="234"/>
      <c r="N904" s="235"/>
      <c r="O904" s="235"/>
      <c r="P904" s="235"/>
      <c r="Q904" s="235"/>
      <c r="R904" s="235"/>
      <c r="S904" s="235"/>
      <c r="T904" s="23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7" t="s">
        <v>157</v>
      </c>
      <c r="AU904" s="237" t="s">
        <v>156</v>
      </c>
      <c r="AV904" s="13" t="s">
        <v>80</v>
      </c>
      <c r="AW904" s="13" t="s">
        <v>30</v>
      </c>
      <c r="AX904" s="13" t="s">
        <v>14</v>
      </c>
      <c r="AY904" s="237" t="s">
        <v>147</v>
      </c>
    </row>
    <row r="905" s="14" customFormat="1">
      <c r="A905" s="14"/>
      <c r="B905" s="238"/>
      <c r="C905" s="239"/>
      <c r="D905" s="229" t="s">
        <v>157</v>
      </c>
      <c r="E905" s="240" t="s">
        <v>1</v>
      </c>
      <c r="F905" s="241" t="s">
        <v>917</v>
      </c>
      <c r="G905" s="239"/>
      <c r="H905" s="242">
        <v>20.23</v>
      </c>
      <c r="I905" s="243"/>
      <c r="J905" s="239"/>
      <c r="K905" s="239"/>
      <c r="L905" s="244"/>
      <c r="M905" s="245"/>
      <c r="N905" s="246"/>
      <c r="O905" s="246"/>
      <c r="P905" s="246"/>
      <c r="Q905" s="246"/>
      <c r="R905" s="246"/>
      <c r="S905" s="246"/>
      <c r="T905" s="24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8" t="s">
        <v>157</v>
      </c>
      <c r="AU905" s="248" t="s">
        <v>156</v>
      </c>
      <c r="AV905" s="14" t="s">
        <v>156</v>
      </c>
      <c r="AW905" s="14" t="s">
        <v>30</v>
      </c>
      <c r="AX905" s="14" t="s">
        <v>14</v>
      </c>
      <c r="AY905" s="248" t="s">
        <v>147</v>
      </c>
    </row>
    <row r="906" s="15" customFormat="1">
      <c r="A906" s="15"/>
      <c r="B906" s="249"/>
      <c r="C906" s="250"/>
      <c r="D906" s="229" t="s">
        <v>157</v>
      </c>
      <c r="E906" s="251" t="s">
        <v>1</v>
      </c>
      <c r="F906" s="252" t="s">
        <v>160</v>
      </c>
      <c r="G906" s="250"/>
      <c r="H906" s="253">
        <v>20.23</v>
      </c>
      <c r="I906" s="254"/>
      <c r="J906" s="250"/>
      <c r="K906" s="250"/>
      <c r="L906" s="255"/>
      <c r="M906" s="256"/>
      <c r="N906" s="257"/>
      <c r="O906" s="257"/>
      <c r="P906" s="257"/>
      <c r="Q906" s="257"/>
      <c r="R906" s="257"/>
      <c r="S906" s="257"/>
      <c r="T906" s="258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59" t="s">
        <v>157</v>
      </c>
      <c r="AU906" s="259" t="s">
        <v>156</v>
      </c>
      <c r="AV906" s="15" t="s">
        <v>155</v>
      </c>
      <c r="AW906" s="15" t="s">
        <v>30</v>
      </c>
      <c r="AX906" s="15" t="s">
        <v>80</v>
      </c>
      <c r="AY906" s="259" t="s">
        <v>147</v>
      </c>
    </row>
    <row r="907" s="2" customFormat="1" ht="16.5" customHeight="1">
      <c r="A907" s="38"/>
      <c r="B907" s="39"/>
      <c r="C907" s="214" t="s">
        <v>918</v>
      </c>
      <c r="D907" s="214" t="s">
        <v>150</v>
      </c>
      <c r="E907" s="215" t="s">
        <v>355</v>
      </c>
      <c r="F907" s="216" t="s">
        <v>356</v>
      </c>
      <c r="G907" s="217" t="s">
        <v>168</v>
      </c>
      <c r="H907" s="218">
        <v>20.23</v>
      </c>
      <c r="I907" s="219"/>
      <c r="J907" s="220">
        <f>ROUND(I907*H907,2)</f>
        <v>0</v>
      </c>
      <c r="K907" s="216" t="s">
        <v>154</v>
      </c>
      <c r="L907" s="44"/>
      <c r="M907" s="221" t="s">
        <v>1</v>
      </c>
      <c r="N907" s="222" t="s">
        <v>39</v>
      </c>
      <c r="O907" s="91"/>
      <c r="P907" s="223">
        <f>O907*H907</f>
        <v>0</v>
      </c>
      <c r="Q907" s="223">
        <v>0</v>
      </c>
      <c r="R907" s="223">
        <f>Q907*H907</f>
        <v>0</v>
      </c>
      <c r="S907" s="223">
        <v>0</v>
      </c>
      <c r="T907" s="224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25" t="s">
        <v>155</v>
      </c>
      <c r="AT907" s="225" t="s">
        <v>150</v>
      </c>
      <c r="AU907" s="225" t="s">
        <v>156</v>
      </c>
      <c r="AY907" s="17" t="s">
        <v>147</v>
      </c>
      <c r="BE907" s="226">
        <f>IF(N907="základní",J907,0)</f>
        <v>0</v>
      </c>
      <c r="BF907" s="226">
        <f>IF(N907="snížená",J907,0)</f>
        <v>0</v>
      </c>
      <c r="BG907" s="226">
        <f>IF(N907="zákl. přenesená",J907,0)</f>
        <v>0</v>
      </c>
      <c r="BH907" s="226">
        <f>IF(N907="sníž. přenesená",J907,0)</f>
        <v>0</v>
      </c>
      <c r="BI907" s="226">
        <f>IF(N907="nulová",J907,0)</f>
        <v>0</v>
      </c>
      <c r="BJ907" s="17" t="s">
        <v>156</v>
      </c>
      <c r="BK907" s="226">
        <f>ROUND(I907*H907,2)</f>
        <v>0</v>
      </c>
      <c r="BL907" s="17" t="s">
        <v>155</v>
      </c>
      <c r="BM907" s="225" t="s">
        <v>919</v>
      </c>
    </row>
    <row r="908" s="13" customFormat="1">
      <c r="A908" s="13"/>
      <c r="B908" s="227"/>
      <c r="C908" s="228"/>
      <c r="D908" s="229" t="s">
        <v>157</v>
      </c>
      <c r="E908" s="230" t="s">
        <v>1</v>
      </c>
      <c r="F908" s="231" t="s">
        <v>916</v>
      </c>
      <c r="G908" s="228"/>
      <c r="H908" s="230" t="s">
        <v>1</v>
      </c>
      <c r="I908" s="232"/>
      <c r="J908" s="228"/>
      <c r="K908" s="228"/>
      <c r="L908" s="233"/>
      <c r="M908" s="234"/>
      <c r="N908" s="235"/>
      <c r="O908" s="235"/>
      <c r="P908" s="235"/>
      <c r="Q908" s="235"/>
      <c r="R908" s="235"/>
      <c r="S908" s="235"/>
      <c r="T908" s="236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7" t="s">
        <v>157</v>
      </c>
      <c r="AU908" s="237" t="s">
        <v>156</v>
      </c>
      <c r="AV908" s="13" t="s">
        <v>80</v>
      </c>
      <c r="AW908" s="13" t="s">
        <v>30</v>
      </c>
      <c r="AX908" s="13" t="s">
        <v>14</v>
      </c>
      <c r="AY908" s="237" t="s">
        <v>147</v>
      </c>
    </row>
    <row r="909" s="14" customFormat="1">
      <c r="A909" s="14"/>
      <c r="B909" s="238"/>
      <c r="C909" s="239"/>
      <c r="D909" s="229" t="s">
        <v>157</v>
      </c>
      <c r="E909" s="240" t="s">
        <v>1</v>
      </c>
      <c r="F909" s="241" t="s">
        <v>917</v>
      </c>
      <c r="G909" s="239"/>
      <c r="H909" s="242">
        <v>20.23</v>
      </c>
      <c r="I909" s="243"/>
      <c r="J909" s="239"/>
      <c r="K909" s="239"/>
      <c r="L909" s="244"/>
      <c r="M909" s="245"/>
      <c r="N909" s="246"/>
      <c r="O909" s="246"/>
      <c r="P909" s="246"/>
      <c r="Q909" s="246"/>
      <c r="R909" s="246"/>
      <c r="S909" s="246"/>
      <c r="T909" s="247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8" t="s">
        <v>157</v>
      </c>
      <c r="AU909" s="248" t="s">
        <v>156</v>
      </c>
      <c r="AV909" s="14" t="s">
        <v>156</v>
      </c>
      <c r="AW909" s="14" t="s">
        <v>30</v>
      </c>
      <c r="AX909" s="14" t="s">
        <v>14</v>
      </c>
      <c r="AY909" s="248" t="s">
        <v>147</v>
      </c>
    </row>
    <row r="910" s="15" customFormat="1">
      <c r="A910" s="15"/>
      <c r="B910" s="249"/>
      <c r="C910" s="250"/>
      <c r="D910" s="229" t="s">
        <v>157</v>
      </c>
      <c r="E910" s="251" t="s">
        <v>1</v>
      </c>
      <c r="F910" s="252" t="s">
        <v>160</v>
      </c>
      <c r="G910" s="250"/>
      <c r="H910" s="253">
        <v>20.23</v>
      </c>
      <c r="I910" s="254"/>
      <c r="J910" s="250"/>
      <c r="K910" s="250"/>
      <c r="L910" s="255"/>
      <c r="M910" s="256"/>
      <c r="N910" s="257"/>
      <c r="O910" s="257"/>
      <c r="P910" s="257"/>
      <c r="Q910" s="257"/>
      <c r="R910" s="257"/>
      <c r="S910" s="257"/>
      <c r="T910" s="258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59" t="s">
        <v>157</v>
      </c>
      <c r="AU910" s="259" t="s">
        <v>156</v>
      </c>
      <c r="AV910" s="15" t="s">
        <v>155</v>
      </c>
      <c r="AW910" s="15" t="s">
        <v>30</v>
      </c>
      <c r="AX910" s="15" t="s">
        <v>80</v>
      </c>
      <c r="AY910" s="259" t="s">
        <v>147</v>
      </c>
    </row>
    <row r="911" s="12" customFormat="1" ht="22.8" customHeight="1">
      <c r="A911" s="12"/>
      <c r="B911" s="198"/>
      <c r="C911" s="199"/>
      <c r="D911" s="200" t="s">
        <v>72</v>
      </c>
      <c r="E911" s="212" t="s">
        <v>361</v>
      </c>
      <c r="F911" s="212" t="s">
        <v>362</v>
      </c>
      <c r="G911" s="199"/>
      <c r="H911" s="199"/>
      <c r="I911" s="202"/>
      <c r="J911" s="213">
        <f>BK911</f>
        <v>0</v>
      </c>
      <c r="K911" s="199"/>
      <c r="L911" s="204"/>
      <c r="M911" s="205"/>
      <c r="N911" s="206"/>
      <c r="O911" s="206"/>
      <c r="P911" s="207">
        <f>SUM(P912:P916)</f>
        <v>0</v>
      </c>
      <c r="Q911" s="206"/>
      <c r="R911" s="207">
        <f>SUM(R912:R916)</f>
        <v>0</v>
      </c>
      <c r="S911" s="206"/>
      <c r="T911" s="208">
        <f>SUM(T912:T916)</f>
        <v>0</v>
      </c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R911" s="209" t="s">
        <v>80</v>
      </c>
      <c r="AT911" s="210" t="s">
        <v>72</v>
      </c>
      <c r="AU911" s="210" t="s">
        <v>80</v>
      </c>
      <c r="AY911" s="209" t="s">
        <v>147</v>
      </c>
      <c r="BK911" s="211">
        <f>SUM(BK912:BK916)</f>
        <v>0</v>
      </c>
    </row>
    <row r="912" s="2" customFormat="1" ht="16.5" customHeight="1">
      <c r="A912" s="38"/>
      <c r="B912" s="39"/>
      <c r="C912" s="214" t="s">
        <v>612</v>
      </c>
      <c r="D912" s="214" t="s">
        <v>150</v>
      </c>
      <c r="E912" s="215" t="s">
        <v>364</v>
      </c>
      <c r="F912" s="216" t="s">
        <v>365</v>
      </c>
      <c r="G912" s="217" t="s">
        <v>168</v>
      </c>
      <c r="H912" s="218">
        <v>50.154000000000003</v>
      </c>
      <c r="I912" s="219"/>
      <c r="J912" s="220">
        <f>ROUND(I912*H912,2)</f>
        <v>0</v>
      </c>
      <c r="K912" s="216" t="s">
        <v>154</v>
      </c>
      <c r="L912" s="44"/>
      <c r="M912" s="221" t="s">
        <v>1</v>
      </c>
      <c r="N912" s="222" t="s">
        <v>39</v>
      </c>
      <c r="O912" s="91"/>
      <c r="P912" s="223">
        <f>O912*H912</f>
        <v>0</v>
      </c>
      <c r="Q912" s="223">
        <v>0</v>
      </c>
      <c r="R912" s="223">
        <f>Q912*H912</f>
        <v>0</v>
      </c>
      <c r="S912" s="223">
        <v>0</v>
      </c>
      <c r="T912" s="224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25" t="s">
        <v>155</v>
      </c>
      <c r="AT912" s="225" t="s">
        <v>150</v>
      </c>
      <c r="AU912" s="225" t="s">
        <v>156</v>
      </c>
      <c r="AY912" s="17" t="s">
        <v>147</v>
      </c>
      <c r="BE912" s="226">
        <f>IF(N912="základní",J912,0)</f>
        <v>0</v>
      </c>
      <c r="BF912" s="226">
        <f>IF(N912="snížená",J912,0)</f>
        <v>0</v>
      </c>
      <c r="BG912" s="226">
        <f>IF(N912="zákl. přenesená",J912,0)</f>
        <v>0</v>
      </c>
      <c r="BH912" s="226">
        <f>IF(N912="sníž. přenesená",J912,0)</f>
        <v>0</v>
      </c>
      <c r="BI912" s="226">
        <f>IF(N912="nulová",J912,0)</f>
        <v>0</v>
      </c>
      <c r="BJ912" s="17" t="s">
        <v>156</v>
      </c>
      <c r="BK912" s="226">
        <f>ROUND(I912*H912,2)</f>
        <v>0</v>
      </c>
      <c r="BL912" s="17" t="s">
        <v>155</v>
      </c>
      <c r="BM912" s="225" t="s">
        <v>920</v>
      </c>
    </row>
    <row r="913" s="13" customFormat="1">
      <c r="A913" s="13"/>
      <c r="B913" s="227"/>
      <c r="C913" s="228"/>
      <c r="D913" s="229" t="s">
        <v>157</v>
      </c>
      <c r="E913" s="230" t="s">
        <v>1</v>
      </c>
      <c r="F913" s="231" t="s">
        <v>921</v>
      </c>
      <c r="G913" s="228"/>
      <c r="H913" s="230" t="s">
        <v>1</v>
      </c>
      <c r="I913" s="232"/>
      <c r="J913" s="228"/>
      <c r="K913" s="228"/>
      <c r="L913" s="233"/>
      <c r="M913" s="234"/>
      <c r="N913" s="235"/>
      <c r="O913" s="235"/>
      <c r="P913" s="235"/>
      <c r="Q913" s="235"/>
      <c r="R913" s="235"/>
      <c r="S913" s="235"/>
      <c r="T913" s="236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7" t="s">
        <v>157</v>
      </c>
      <c r="AU913" s="237" t="s">
        <v>156</v>
      </c>
      <c r="AV913" s="13" t="s">
        <v>80</v>
      </c>
      <c r="AW913" s="13" t="s">
        <v>30</v>
      </c>
      <c r="AX913" s="13" t="s">
        <v>14</v>
      </c>
      <c r="AY913" s="237" t="s">
        <v>147</v>
      </c>
    </row>
    <row r="914" s="14" customFormat="1">
      <c r="A914" s="14"/>
      <c r="B914" s="238"/>
      <c r="C914" s="239"/>
      <c r="D914" s="229" t="s">
        <v>157</v>
      </c>
      <c r="E914" s="240" t="s">
        <v>1</v>
      </c>
      <c r="F914" s="241" t="s">
        <v>922</v>
      </c>
      <c r="G914" s="239"/>
      <c r="H914" s="242">
        <v>18.353999999999999</v>
      </c>
      <c r="I914" s="243"/>
      <c r="J914" s="239"/>
      <c r="K914" s="239"/>
      <c r="L914" s="244"/>
      <c r="M914" s="245"/>
      <c r="N914" s="246"/>
      <c r="O914" s="246"/>
      <c r="P914" s="246"/>
      <c r="Q914" s="246"/>
      <c r="R914" s="246"/>
      <c r="S914" s="246"/>
      <c r="T914" s="247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8" t="s">
        <v>157</v>
      </c>
      <c r="AU914" s="248" t="s">
        <v>156</v>
      </c>
      <c r="AV914" s="14" t="s">
        <v>156</v>
      </c>
      <c r="AW914" s="14" t="s">
        <v>30</v>
      </c>
      <c r="AX914" s="14" t="s">
        <v>14</v>
      </c>
      <c r="AY914" s="248" t="s">
        <v>147</v>
      </c>
    </row>
    <row r="915" s="14" customFormat="1">
      <c r="A915" s="14"/>
      <c r="B915" s="238"/>
      <c r="C915" s="239"/>
      <c r="D915" s="229" t="s">
        <v>157</v>
      </c>
      <c r="E915" s="240" t="s">
        <v>1</v>
      </c>
      <c r="F915" s="241" t="s">
        <v>923</v>
      </c>
      <c r="G915" s="239"/>
      <c r="H915" s="242">
        <v>31.800000000000001</v>
      </c>
      <c r="I915" s="243"/>
      <c r="J915" s="239"/>
      <c r="K915" s="239"/>
      <c r="L915" s="244"/>
      <c r="M915" s="245"/>
      <c r="N915" s="246"/>
      <c r="O915" s="246"/>
      <c r="P915" s="246"/>
      <c r="Q915" s="246"/>
      <c r="R915" s="246"/>
      <c r="S915" s="246"/>
      <c r="T915" s="247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8" t="s">
        <v>157</v>
      </c>
      <c r="AU915" s="248" t="s">
        <v>156</v>
      </c>
      <c r="AV915" s="14" t="s">
        <v>156</v>
      </c>
      <c r="AW915" s="14" t="s">
        <v>30</v>
      </c>
      <c r="AX915" s="14" t="s">
        <v>14</v>
      </c>
      <c r="AY915" s="248" t="s">
        <v>147</v>
      </c>
    </row>
    <row r="916" s="15" customFormat="1">
      <c r="A916" s="15"/>
      <c r="B916" s="249"/>
      <c r="C916" s="250"/>
      <c r="D916" s="229" t="s">
        <v>157</v>
      </c>
      <c r="E916" s="251" t="s">
        <v>1</v>
      </c>
      <c r="F916" s="252" t="s">
        <v>160</v>
      </c>
      <c r="G916" s="250"/>
      <c r="H916" s="253">
        <v>50.153999999999996</v>
      </c>
      <c r="I916" s="254"/>
      <c r="J916" s="250"/>
      <c r="K916" s="250"/>
      <c r="L916" s="255"/>
      <c r="M916" s="256"/>
      <c r="N916" s="257"/>
      <c r="O916" s="257"/>
      <c r="P916" s="257"/>
      <c r="Q916" s="257"/>
      <c r="R916" s="257"/>
      <c r="S916" s="257"/>
      <c r="T916" s="258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59" t="s">
        <v>157</v>
      </c>
      <c r="AU916" s="259" t="s">
        <v>156</v>
      </c>
      <c r="AV916" s="15" t="s">
        <v>155</v>
      </c>
      <c r="AW916" s="15" t="s">
        <v>30</v>
      </c>
      <c r="AX916" s="15" t="s">
        <v>80</v>
      </c>
      <c r="AY916" s="259" t="s">
        <v>147</v>
      </c>
    </row>
    <row r="917" s="12" customFormat="1" ht="25.92" customHeight="1">
      <c r="A917" s="12"/>
      <c r="B917" s="198"/>
      <c r="C917" s="199"/>
      <c r="D917" s="200" t="s">
        <v>72</v>
      </c>
      <c r="E917" s="201" t="s">
        <v>924</v>
      </c>
      <c r="F917" s="201" t="s">
        <v>925</v>
      </c>
      <c r="G917" s="199"/>
      <c r="H917" s="199"/>
      <c r="I917" s="202"/>
      <c r="J917" s="203">
        <f>BK917</f>
        <v>0</v>
      </c>
      <c r="K917" s="199"/>
      <c r="L917" s="204"/>
      <c r="M917" s="205"/>
      <c r="N917" s="206"/>
      <c r="O917" s="206"/>
      <c r="P917" s="207">
        <f>P918+P923+P937+P942+P950+P959+P1067+P1090+P1106+P1111+P1116+P1119+P1121+P1165+P1188+P1194+P1200+P1214+P1221+P1238</f>
        <v>0</v>
      </c>
      <c r="Q917" s="206"/>
      <c r="R917" s="207">
        <f>R918+R923+R937+R942+R950+R959+R1067+R1090+R1106+R1111+R1116+R1119+R1121+R1165+R1188+R1194+R1200+R1214+R1221+R1238</f>
        <v>0</v>
      </c>
      <c r="S917" s="206"/>
      <c r="T917" s="208">
        <f>T918+T923+T937+T942+T950+T959+T1067+T1090+T1106+T1111+T1116+T1119+T1121+T1165+T1188+T1194+T1200+T1214+T1221+T1238</f>
        <v>0</v>
      </c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R917" s="209" t="s">
        <v>80</v>
      </c>
      <c r="AT917" s="210" t="s">
        <v>72</v>
      </c>
      <c r="AU917" s="210" t="s">
        <v>14</v>
      </c>
      <c r="AY917" s="209" t="s">
        <v>147</v>
      </c>
      <c r="BK917" s="211">
        <f>BK918+BK923+BK937+BK942+BK950+BK959+BK1067+BK1090+BK1106+BK1111+BK1116+BK1119+BK1121+BK1165+BK1188+BK1194+BK1200+BK1214+BK1221+BK1238</f>
        <v>0</v>
      </c>
    </row>
    <row r="918" s="12" customFormat="1" ht="22.8" customHeight="1">
      <c r="A918" s="12"/>
      <c r="B918" s="198"/>
      <c r="C918" s="199"/>
      <c r="D918" s="200" t="s">
        <v>72</v>
      </c>
      <c r="E918" s="212" t="s">
        <v>374</v>
      </c>
      <c r="F918" s="212" t="s">
        <v>375</v>
      </c>
      <c r="G918" s="199"/>
      <c r="H918" s="199"/>
      <c r="I918" s="202"/>
      <c r="J918" s="213">
        <f>BK918</f>
        <v>0</v>
      </c>
      <c r="K918" s="199"/>
      <c r="L918" s="204"/>
      <c r="M918" s="205"/>
      <c r="N918" s="206"/>
      <c r="O918" s="206"/>
      <c r="P918" s="207">
        <f>SUM(P919:P922)</f>
        <v>0</v>
      </c>
      <c r="Q918" s="206"/>
      <c r="R918" s="207">
        <f>SUM(R919:R922)</f>
        <v>0</v>
      </c>
      <c r="S918" s="206"/>
      <c r="T918" s="208">
        <f>SUM(T919:T922)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09" t="s">
        <v>80</v>
      </c>
      <c r="AT918" s="210" t="s">
        <v>72</v>
      </c>
      <c r="AU918" s="210" t="s">
        <v>80</v>
      </c>
      <c r="AY918" s="209" t="s">
        <v>147</v>
      </c>
      <c r="BK918" s="211">
        <f>SUM(BK919:BK922)</f>
        <v>0</v>
      </c>
    </row>
    <row r="919" s="2" customFormat="1" ht="16.5" customHeight="1">
      <c r="A919" s="38"/>
      <c r="B919" s="39"/>
      <c r="C919" s="214" t="s">
        <v>926</v>
      </c>
      <c r="D919" s="214" t="s">
        <v>150</v>
      </c>
      <c r="E919" s="215" t="s">
        <v>376</v>
      </c>
      <c r="F919" s="216" t="s">
        <v>377</v>
      </c>
      <c r="G919" s="217" t="s">
        <v>153</v>
      </c>
      <c r="H919" s="218">
        <v>0.27800000000000002</v>
      </c>
      <c r="I919" s="219"/>
      <c r="J919" s="220">
        <f>ROUND(I919*H919,2)</f>
        <v>0</v>
      </c>
      <c r="K919" s="216" t="s">
        <v>154</v>
      </c>
      <c r="L919" s="44"/>
      <c r="M919" s="221" t="s">
        <v>1</v>
      </c>
      <c r="N919" s="222" t="s">
        <v>39</v>
      </c>
      <c r="O919" s="91"/>
      <c r="P919" s="223">
        <f>O919*H919</f>
        <v>0</v>
      </c>
      <c r="Q919" s="223">
        <v>0</v>
      </c>
      <c r="R919" s="223">
        <f>Q919*H919</f>
        <v>0</v>
      </c>
      <c r="S919" s="223">
        <v>0</v>
      </c>
      <c r="T919" s="224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5" t="s">
        <v>155</v>
      </c>
      <c r="AT919" s="225" t="s">
        <v>150</v>
      </c>
      <c r="AU919" s="225" t="s">
        <v>156</v>
      </c>
      <c r="AY919" s="17" t="s">
        <v>147</v>
      </c>
      <c r="BE919" s="226">
        <f>IF(N919="základní",J919,0)</f>
        <v>0</v>
      </c>
      <c r="BF919" s="226">
        <f>IF(N919="snížená",J919,0)</f>
        <v>0</v>
      </c>
      <c r="BG919" s="226">
        <f>IF(N919="zákl. přenesená",J919,0)</f>
        <v>0</v>
      </c>
      <c r="BH919" s="226">
        <f>IF(N919="sníž. přenesená",J919,0)</f>
        <v>0</v>
      </c>
      <c r="BI919" s="226">
        <f>IF(N919="nulová",J919,0)</f>
        <v>0</v>
      </c>
      <c r="BJ919" s="17" t="s">
        <v>156</v>
      </c>
      <c r="BK919" s="226">
        <f>ROUND(I919*H919,2)</f>
        <v>0</v>
      </c>
      <c r="BL919" s="17" t="s">
        <v>155</v>
      </c>
      <c r="BM919" s="225" t="s">
        <v>927</v>
      </c>
    </row>
    <row r="920" s="13" customFormat="1">
      <c r="A920" s="13"/>
      <c r="B920" s="227"/>
      <c r="C920" s="228"/>
      <c r="D920" s="229" t="s">
        <v>157</v>
      </c>
      <c r="E920" s="230" t="s">
        <v>1</v>
      </c>
      <c r="F920" s="231" t="s">
        <v>928</v>
      </c>
      <c r="G920" s="228"/>
      <c r="H920" s="230" t="s">
        <v>1</v>
      </c>
      <c r="I920" s="232"/>
      <c r="J920" s="228"/>
      <c r="K920" s="228"/>
      <c r="L920" s="233"/>
      <c r="M920" s="234"/>
      <c r="N920" s="235"/>
      <c r="O920" s="235"/>
      <c r="P920" s="235"/>
      <c r="Q920" s="235"/>
      <c r="R920" s="235"/>
      <c r="S920" s="235"/>
      <c r="T920" s="236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7" t="s">
        <v>157</v>
      </c>
      <c r="AU920" s="237" t="s">
        <v>156</v>
      </c>
      <c r="AV920" s="13" t="s">
        <v>80</v>
      </c>
      <c r="AW920" s="13" t="s">
        <v>30</v>
      </c>
      <c r="AX920" s="13" t="s">
        <v>14</v>
      </c>
      <c r="AY920" s="237" t="s">
        <v>147</v>
      </c>
    </row>
    <row r="921" s="14" customFormat="1">
      <c r="A921" s="14"/>
      <c r="B921" s="238"/>
      <c r="C921" s="239"/>
      <c r="D921" s="229" t="s">
        <v>157</v>
      </c>
      <c r="E921" s="240" t="s">
        <v>1</v>
      </c>
      <c r="F921" s="241" t="s">
        <v>380</v>
      </c>
      <c r="G921" s="239"/>
      <c r="H921" s="242">
        <v>0.27800000000000002</v>
      </c>
      <c r="I921" s="243"/>
      <c r="J921" s="239"/>
      <c r="K921" s="239"/>
      <c r="L921" s="244"/>
      <c r="M921" s="245"/>
      <c r="N921" s="246"/>
      <c r="O921" s="246"/>
      <c r="P921" s="246"/>
      <c r="Q921" s="246"/>
      <c r="R921" s="246"/>
      <c r="S921" s="246"/>
      <c r="T921" s="247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8" t="s">
        <v>157</v>
      </c>
      <c r="AU921" s="248" t="s">
        <v>156</v>
      </c>
      <c r="AV921" s="14" t="s">
        <v>156</v>
      </c>
      <c r="AW921" s="14" t="s">
        <v>30</v>
      </c>
      <c r="AX921" s="14" t="s">
        <v>14</v>
      </c>
      <c r="AY921" s="248" t="s">
        <v>147</v>
      </c>
    </row>
    <row r="922" s="15" customFormat="1">
      <c r="A922" s="15"/>
      <c r="B922" s="249"/>
      <c r="C922" s="250"/>
      <c r="D922" s="229" t="s">
        <v>157</v>
      </c>
      <c r="E922" s="251" t="s">
        <v>1</v>
      </c>
      <c r="F922" s="252" t="s">
        <v>160</v>
      </c>
      <c r="G922" s="250"/>
      <c r="H922" s="253">
        <v>0.27800000000000002</v>
      </c>
      <c r="I922" s="254"/>
      <c r="J922" s="250"/>
      <c r="K922" s="250"/>
      <c r="L922" s="255"/>
      <c r="M922" s="256"/>
      <c r="N922" s="257"/>
      <c r="O922" s="257"/>
      <c r="P922" s="257"/>
      <c r="Q922" s="257"/>
      <c r="R922" s="257"/>
      <c r="S922" s="257"/>
      <c r="T922" s="258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59" t="s">
        <v>157</v>
      </c>
      <c r="AU922" s="259" t="s">
        <v>156</v>
      </c>
      <c r="AV922" s="15" t="s">
        <v>155</v>
      </c>
      <c r="AW922" s="15" t="s">
        <v>30</v>
      </c>
      <c r="AX922" s="15" t="s">
        <v>80</v>
      </c>
      <c r="AY922" s="259" t="s">
        <v>147</v>
      </c>
    </row>
    <row r="923" s="12" customFormat="1" ht="22.8" customHeight="1">
      <c r="A923" s="12"/>
      <c r="B923" s="198"/>
      <c r="C923" s="199"/>
      <c r="D923" s="200" t="s">
        <v>72</v>
      </c>
      <c r="E923" s="212" t="s">
        <v>381</v>
      </c>
      <c r="F923" s="212" t="s">
        <v>382</v>
      </c>
      <c r="G923" s="199"/>
      <c r="H923" s="199"/>
      <c r="I923" s="202"/>
      <c r="J923" s="213">
        <f>BK923</f>
        <v>0</v>
      </c>
      <c r="K923" s="199"/>
      <c r="L923" s="204"/>
      <c r="M923" s="205"/>
      <c r="N923" s="206"/>
      <c r="O923" s="206"/>
      <c r="P923" s="207">
        <f>SUM(P924:P936)</f>
        <v>0</v>
      </c>
      <c r="Q923" s="206"/>
      <c r="R923" s="207">
        <f>SUM(R924:R936)</f>
        <v>0</v>
      </c>
      <c r="S923" s="206"/>
      <c r="T923" s="208">
        <f>SUM(T924:T936)</f>
        <v>0</v>
      </c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R923" s="209" t="s">
        <v>80</v>
      </c>
      <c r="AT923" s="210" t="s">
        <v>72</v>
      </c>
      <c r="AU923" s="210" t="s">
        <v>80</v>
      </c>
      <c r="AY923" s="209" t="s">
        <v>147</v>
      </c>
      <c r="BK923" s="211">
        <f>SUM(BK924:BK936)</f>
        <v>0</v>
      </c>
    </row>
    <row r="924" s="2" customFormat="1" ht="21.75" customHeight="1">
      <c r="A924" s="38"/>
      <c r="B924" s="39"/>
      <c r="C924" s="214" t="s">
        <v>617</v>
      </c>
      <c r="D924" s="214" t="s">
        <v>150</v>
      </c>
      <c r="E924" s="215" t="s">
        <v>384</v>
      </c>
      <c r="F924" s="216" t="s">
        <v>385</v>
      </c>
      <c r="G924" s="217" t="s">
        <v>153</v>
      </c>
      <c r="H924" s="218">
        <v>0.39800000000000002</v>
      </c>
      <c r="I924" s="219"/>
      <c r="J924" s="220">
        <f>ROUND(I924*H924,2)</f>
        <v>0</v>
      </c>
      <c r="K924" s="216" t="s">
        <v>154</v>
      </c>
      <c r="L924" s="44"/>
      <c r="M924" s="221" t="s">
        <v>1</v>
      </c>
      <c r="N924" s="222" t="s">
        <v>39</v>
      </c>
      <c r="O924" s="91"/>
      <c r="P924" s="223">
        <f>O924*H924</f>
        <v>0</v>
      </c>
      <c r="Q924" s="223">
        <v>0</v>
      </c>
      <c r="R924" s="223">
        <f>Q924*H924</f>
        <v>0</v>
      </c>
      <c r="S924" s="223">
        <v>0</v>
      </c>
      <c r="T924" s="224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25" t="s">
        <v>155</v>
      </c>
      <c r="AT924" s="225" t="s">
        <v>150</v>
      </c>
      <c r="AU924" s="225" t="s">
        <v>156</v>
      </c>
      <c r="AY924" s="17" t="s">
        <v>147</v>
      </c>
      <c r="BE924" s="226">
        <f>IF(N924="základní",J924,0)</f>
        <v>0</v>
      </c>
      <c r="BF924" s="226">
        <f>IF(N924="snížená",J924,0)</f>
        <v>0</v>
      </c>
      <c r="BG924" s="226">
        <f>IF(N924="zákl. přenesená",J924,0)</f>
        <v>0</v>
      </c>
      <c r="BH924" s="226">
        <f>IF(N924="sníž. přenesená",J924,0)</f>
        <v>0</v>
      </c>
      <c r="BI924" s="226">
        <f>IF(N924="nulová",J924,0)</f>
        <v>0</v>
      </c>
      <c r="BJ924" s="17" t="s">
        <v>156</v>
      </c>
      <c r="BK924" s="226">
        <f>ROUND(I924*H924,2)</f>
        <v>0</v>
      </c>
      <c r="BL924" s="17" t="s">
        <v>155</v>
      </c>
      <c r="BM924" s="225" t="s">
        <v>929</v>
      </c>
    </row>
    <row r="925" s="13" customFormat="1">
      <c r="A925" s="13"/>
      <c r="B925" s="227"/>
      <c r="C925" s="228"/>
      <c r="D925" s="229" t="s">
        <v>157</v>
      </c>
      <c r="E925" s="230" t="s">
        <v>1</v>
      </c>
      <c r="F925" s="231" t="s">
        <v>928</v>
      </c>
      <c r="G925" s="228"/>
      <c r="H925" s="230" t="s">
        <v>1</v>
      </c>
      <c r="I925" s="232"/>
      <c r="J925" s="228"/>
      <c r="K925" s="228"/>
      <c r="L925" s="233"/>
      <c r="M925" s="234"/>
      <c r="N925" s="235"/>
      <c r="O925" s="235"/>
      <c r="P925" s="235"/>
      <c r="Q925" s="235"/>
      <c r="R925" s="235"/>
      <c r="S925" s="235"/>
      <c r="T925" s="236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7" t="s">
        <v>157</v>
      </c>
      <c r="AU925" s="237" t="s">
        <v>156</v>
      </c>
      <c r="AV925" s="13" t="s">
        <v>80</v>
      </c>
      <c r="AW925" s="13" t="s">
        <v>30</v>
      </c>
      <c r="AX925" s="13" t="s">
        <v>14</v>
      </c>
      <c r="AY925" s="237" t="s">
        <v>147</v>
      </c>
    </row>
    <row r="926" s="14" customFormat="1">
      <c r="A926" s="14"/>
      <c r="B926" s="238"/>
      <c r="C926" s="239"/>
      <c r="D926" s="229" t="s">
        <v>157</v>
      </c>
      <c r="E926" s="240" t="s">
        <v>1</v>
      </c>
      <c r="F926" s="241" t="s">
        <v>387</v>
      </c>
      <c r="G926" s="239"/>
      <c r="H926" s="242">
        <v>0.39800000000000002</v>
      </c>
      <c r="I926" s="243"/>
      <c r="J926" s="239"/>
      <c r="K926" s="239"/>
      <c r="L926" s="244"/>
      <c r="M926" s="245"/>
      <c r="N926" s="246"/>
      <c r="O926" s="246"/>
      <c r="P926" s="246"/>
      <c r="Q926" s="246"/>
      <c r="R926" s="246"/>
      <c r="S926" s="246"/>
      <c r="T926" s="247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8" t="s">
        <v>157</v>
      </c>
      <c r="AU926" s="248" t="s">
        <v>156</v>
      </c>
      <c r="AV926" s="14" t="s">
        <v>156</v>
      </c>
      <c r="AW926" s="14" t="s">
        <v>30</v>
      </c>
      <c r="AX926" s="14" t="s">
        <v>14</v>
      </c>
      <c r="AY926" s="248" t="s">
        <v>147</v>
      </c>
    </row>
    <row r="927" s="15" customFormat="1">
      <c r="A927" s="15"/>
      <c r="B927" s="249"/>
      <c r="C927" s="250"/>
      <c r="D927" s="229" t="s">
        <v>157</v>
      </c>
      <c r="E927" s="251" t="s">
        <v>1</v>
      </c>
      <c r="F927" s="252" t="s">
        <v>160</v>
      </c>
      <c r="G927" s="250"/>
      <c r="H927" s="253">
        <v>0.39800000000000002</v>
      </c>
      <c r="I927" s="254"/>
      <c r="J927" s="250"/>
      <c r="K927" s="250"/>
      <c r="L927" s="255"/>
      <c r="M927" s="256"/>
      <c r="N927" s="257"/>
      <c r="O927" s="257"/>
      <c r="P927" s="257"/>
      <c r="Q927" s="257"/>
      <c r="R927" s="257"/>
      <c r="S927" s="257"/>
      <c r="T927" s="258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59" t="s">
        <v>157</v>
      </c>
      <c r="AU927" s="259" t="s">
        <v>156</v>
      </c>
      <c r="AV927" s="15" t="s">
        <v>155</v>
      </c>
      <c r="AW927" s="15" t="s">
        <v>30</v>
      </c>
      <c r="AX927" s="15" t="s">
        <v>80</v>
      </c>
      <c r="AY927" s="259" t="s">
        <v>147</v>
      </c>
    </row>
    <row r="928" s="2" customFormat="1" ht="16.5" customHeight="1">
      <c r="A928" s="38"/>
      <c r="B928" s="39"/>
      <c r="C928" s="214" t="s">
        <v>930</v>
      </c>
      <c r="D928" s="214" t="s">
        <v>150</v>
      </c>
      <c r="E928" s="215" t="s">
        <v>388</v>
      </c>
      <c r="F928" s="216" t="s">
        <v>389</v>
      </c>
      <c r="G928" s="217" t="s">
        <v>168</v>
      </c>
      <c r="H928" s="218">
        <v>0.57399999999999995</v>
      </c>
      <c r="I928" s="219"/>
      <c r="J928" s="220">
        <f>ROUND(I928*H928,2)</f>
        <v>0</v>
      </c>
      <c r="K928" s="216" t="s">
        <v>154</v>
      </c>
      <c r="L928" s="44"/>
      <c r="M928" s="221" t="s">
        <v>1</v>
      </c>
      <c r="N928" s="222" t="s">
        <v>39</v>
      </c>
      <c r="O928" s="91"/>
      <c r="P928" s="223">
        <f>O928*H928</f>
        <v>0</v>
      </c>
      <c r="Q928" s="223">
        <v>0</v>
      </c>
      <c r="R928" s="223">
        <f>Q928*H928</f>
        <v>0</v>
      </c>
      <c r="S928" s="223">
        <v>0</v>
      </c>
      <c r="T928" s="224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5" t="s">
        <v>155</v>
      </c>
      <c r="AT928" s="225" t="s">
        <v>150</v>
      </c>
      <c r="AU928" s="225" t="s">
        <v>156</v>
      </c>
      <c r="AY928" s="17" t="s">
        <v>147</v>
      </c>
      <c r="BE928" s="226">
        <f>IF(N928="základní",J928,0)</f>
        <v>0</v>
      </c>
      <c r="BF928" s="226">
        <f>IF(N928="snížená",J928,0)</f>
        <v>0</v>
      </c>
      <c r="BG928" s="226">
        <f>IF(N928="zákl. přenesená",J928,0)</f>
        <v>0</v>
      </c>
      <c r="BH928" s="226">
        <f>IF(N928="sníž. přenesená",J928,0)</f>
        <v>0</v>
      </c>
      <c r="BI928" s="226">
        <f>IF(N928="nulová",J928,0)</f>
        <v>0</v>
      </c>
      <c r="BJ928" s="17" t="s">
        <v>156</v>
      </c>
      <c r="BK928" s="226">
        <f>ROUND(I928*H928,2)</f>
        <v>0</v>
      </c>
      <c r="BL928" s="17" t="s">
        <v>155</v>
      </c>
      <c r="BM928" s="225" t="s">
        <v>931</v>
      </c>
    </row>
    <row r="929" s="13" customFormat="1">
      <c r="A929" s="13"/>
      <c r="B929" s="227"/>
      <c r="C929" s="228"/>
      <c r="D929" s="229" t="s">
        <v>157</v>
      </c>
      <c r="E929" s="230" t="s">
        <v>1</v>
      </c>
      <c r="F929" s="231" t="s">
        <v>928</v>
      </c>
      <c r="G929" s="228"/>
      <c r="H929" s="230" t="s">
        <v>1</v>
      </c>
      <c r="I929" s="232"/>
      <c r="J929" s="228"/>
      <c r="K929" s="228"/>
      <c r="L929" s="233"/>
      <c r="M929" s="234"/>
      <c r="N929" s="235"/>
      <c r="O929" s="235"/>
      <c r="P929" s="235"/>
      <c r="Q929" s="235"/>
      <c r="R929" s="235"/>
      <c r="S929" s="235"/>
      <c r="T929" s="236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7" t="s">
        <v>157</v>
      </c>
      <c r="AU929" s="237" t="s">
        <v>156</v>
      </c>
      <c r="AV929" s="13" t="s">
        <v>80</v>
      </c>
      <c r="AW929" s="13" t="s">
        <v>30</v>
      </c>
      <c r="AX929" s="13" t="s">
        <v>14</v>
      </c>
      <c r="AY929" s="237" t="s">
        <v>147</v>
      </c>
    </row>
    <row r="930" s="14" customFormat="1">
      <c r="A930" s="14"/>
      <c r="B930" s="238"/>
      <c r="C930" s="239"/>
      <c r="D930" s="229" t="s">
        <v>157</v>
      </c>
      <c r="E930" s="240" t="s">
        <v>1</v>
      </c>
      <c r="F930" s="241" t="s">
        <v>391</v>
      </c>
      <c r="G930" s="239"/>
      <c r="H930" s="242">
        <v>0.57399999999999995</v>
      </c>
      <c r="I930" s="243"/>
      <c r="J930" s="239"/>
      <c r="K930" s="239"/>
      <c r="L930" s="244"/>
      <c r="M930" s="245"/>
      <c r="N930" s="246"/>
      <c r="O930" s="246"/>
      <c r="P930" s="246"/>
      <c r="Q930" s="246"/>
      <c r="R930" s="246"/>
      <c r="S930" s="246"/>
      <c r="T930" s="247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48" t="s">
        <v>157</v>
      </c>
      <c r="AU930" s="248" t="s">
        <v>156</v>
      </c>
      <c r="AV930" s="14" t="s">
        <v>156</v>
      </c>
      <c r="AW930" s="14" t="s">
        <v>30</v>
      </c>
      <c r="AX930" s="14" t="s">
        <v>14</v>
      </c>
      <c r="AY930" s="248" t="s">
        <v>147</v>
      </c>
    </row>
    <row r="931" s="15" customFormat="1">
      <c r="A931" s="15"/>
      <c r="B931" s="249"/>
      <c r="C931" s="250"/>
      <c r="D931" s="229" t="s">
        <v>157</v>
      </c>
      <c r="E931" s="251" t="s">
        <v>1</v>
      </c>
      <c r="F931" s="252" t="s">
        <v>160</v>
      </c>
      <c r="G931" s="250"/>
      <c r="H931" s="253">
        <v>0.57399999999999995</v>
      </c>
      <c r="I931" s="254"/>
      <c r="J931" s="250"/>
      <c r="K931" s="250"/>
      <c r="L931" s="255"/>
      <c r="M931" s="256"/>
      <c r="N931" s="257"/>
      <c r="O931" s="257"/>
      <c r="P931" s="257"/>
      <c r="Q931" s="257"/>
      <c r="R931" s="257"/>
      <c r="S931" s="257"/>
      <c r="T931" s="258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59" t="s">
        <v>157</v>
      </c>
      <c r="AU931" s="259" t="s">
        <v>156</v>
      </c>
      <c r="AV931" s="15" t="s">
        <v>155</v>
      </c>
      <c r="AW931" s="15" t="s">
        <v>30</v>
      </c>
      <c r="AX931" s="15" t="s">
        <v>80</v>
      </c>
      <c r="AY931" s="259" t="s">
        <v>147</v>
      </c>
    </row>
    <row r="932" s="2" customFormat="1" ht="16.5" customHeight="1">
      <c r="A932" s="38"/>
      <c r="B932" s="39"/>
      <c r="C932" s="214" t="s">
        <v>621</v>
      </c>
      <c r="D932" s="214" t="s">
        <v>150</v>
      </c>
      <c r="E932" s="215" t="s">
        <v>393</v>
      </c>
      <c r="F932" s="216" t="s">
        <v>394</v>
      </c>
      <c r="G932" s="217" t="s">
        <v>168</v>
      </c>
      <c r="H932" s="218">
        <v>0.57399999999999995</v>
      </c>
      <c r="I932" s="219"/>
      <c r="J932" s="220">
        <f>ROUND(I932*H932,2)</f>
        <v>0</v>
      </c>
      <c r="K932" s="216" t="s">
        <v>154</v>
      </c>
      <c r="L932" s="44"/>
      <c r="M932" s="221" t="s">
        <v>1</v>
      </c>
      <c r="N932" s="222" t="s">
        <v>39</v>
      </c>
      <c r="O932" s="91"/>
      <c r="P932" s="223">
        <f>O932*H932</f>
        <v>0</v>
      </c>
      <c r="Q932" s="223">
        <v>0</v>
      </c>
      <c r="R932" s="223">
        <f>Q932*H932</f>
        <v>0</v>
      </c>
      <c r="S932" s="223">
        <v>0</v>
      </c>
      <c r="T932" s="224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5" t="s">
        <v>155</v>
      </c>
      <c r="AT932" s="225" t="s">
        <v>150</v>
      </c>
      <c r="AU932" s="225" t="s">
        <v>156</v>
      </c>
      <c r="AY932" s="17" t="s">
        <v>147</v>
      </c>
      <c r="BE932" s="226">
        <f>IF(N932="základní",J932,0)</f>
        <v>0</v>
      </c>
      <c r="BF932" s="226">
        <f>IF(N932="snížená",J932,0)</f>
        <v>0</v>
      </c>
      <c r="BG932" s="226">
        <f>IF(N932="zákl. přenesená",J932,0)</f>
        <v>0</v>
      </c>
      <c r="BH932" s="226">
        <f>IF(N932="sníž. přenesená",J932,0)</f>
        <v>0</v>
      </c>
      <c r="BI932" s="226">
        <f>IF(N932="nulová",J932,0)</f>
        <v>0</v>
      </c>
      <c r="BJ932" s="17" t="s">
        <v>156</v>
      </c>
      <c r="BK932" s="226">
        <f>ROUND(I932*H932,2)</f>
        <v>0</v>
      </c>
      <c r="BL932" s="17" t="s">
        <v>155</v>
      </c>
      <c r="BM932" s="225" t="s">
        <v>932</v>
      </c>
    </row>
    <row r="933" s="2" customFormat="1" ht="16.5" customHeight="1">
      <c r="A933" s="38"/>
      <c r="B933" s="39"/>
      <c r="C933" s="214" t="s">
        <v>933</v>
      </c>
      <c r="D933" s="214" t="s">
        <v>150</v>
      </c>
      <c r="E933" s="215" t="s">
        <v>396</v>
      </c>
      <c r="F933" s="216" t="s">
        <v>397</v>
      </c>
      <c r="G933" s="217" t="s">
        <v>267</v>
      </c>
      <c r="H933" s="218">
        <v>0.019</v>
      </c>
      <c r="I933" s="219"/>
      <c r="J933" s="220">
        <f>ROUND(I933*H933,2)</f>
        <v>0</v>
      </c>
      <c r="K933" s="216" t="s">
        <v>154</v>
      </c>
      <c r="L933" s="44"/>
      <c r="M933" s="221" t="s">
        <v>1</v>
      </c>
      <c r="N933" s="222" t="s">
        <v>39</v>
      </c>
      <c r="O933" s="91"/>
      <c r="P933" s="223">
        <f>O933*H933</f>
        <v>0</v>
      </c>
      <c r="Q933" s="223">
        <v>0</v>
      </c>
      <c r="R933" s="223">
        <f>Q933*H933</f>
        <v>0</v>
      </c>
      <c r="S933" s="223">
        <v>0</v>
      </c>
      <c r="T933" s="224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25" t="s">
        <v>155</v>
      </c>
      <c r="AT933" s="225" t="s">
        <v>150</v>
      </c>
      <c r="AU933" s="225" t="s">
        <v>156</v>
      </c>
      <c r="AY933" s="17" t="s">
        <v>147</v>
      </c>
      <c r="BE933" s="226">
        <f>IF(N933="základní",J933,0)</f>
        <v>0</v>
      </c>
      <c r="BF933" s="226">
        <f>IF(N933="snížená",J933,0)</f>
        <v>0</v>
      </c>
      <c r="BG933" s="226">
        <f>IF(N933="zákl. přenesená",J933,0)</f>
        <v>0</v>
      </c>
      <c r="BH933" s="226">
        <f>IF(N933="sníž. přenesená",J933,0)</f>
        <v>0</v>
      </c>
      <c r="BI933" s="226">
        <f>IF(N933="nulová",J933,0)</f>
        <v>0</v>
      </c>
      <c r="BJ933" s="17" t="s">
        <v>156</v>
      </c>
      <c r="BK933" s="226">
        <f>ROUND(I933*H933,2)</f>
        <v>0</v>
      </c>
      <c r="BL933" s="17" t="s">
        <v>155</v>
      </c>
      <c r="BM933" s="225" t="s">
        <v>934</v>
      </c>
    </row>
    <row r="934" s="13" customFormat="1">
      <c r="A934" s="13"/>
      <c r="B934" s="227"/>
      <c r="C934" s="228"/>
      <c r="D934" s="229" t="s">
        <v>157</v>
      </c>
      <c r="E934" s="230" t="s">
        <v>1</v>
      </c>
      <c r="F934" s="231" t="s">
        <v>928</v>
      </c>
      <c r="G934" s="228"/>
      <c r="H934" s="230" t="s">
        <v>1</v>
      </c>
      <c r="I934" s="232"/>
      <c r="J934" s="228"/>
      <c r="K934" s="228"/>
      <c r="L934" s="233"/>
      <c r="M934" s="234"/>
      <c r="N934" s="235"/>
      <c r="O934" s="235"/>
      <c r="P934" s="235"/>
      <c r="Q934" s="235"/>
      <c r="R934" s="235"/>
      <c r="S934" s="235"/>
      <c r="T934" s="236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7" t="s">
        <v>157</v>
      </c>
      <c r="AU934" s="237" t="s">
        <v>156</v>
      </c>
      <c r="AV934" s="13" t="s">
        <v>80</v>
      </c>
      <c r="AW934" s="13" t="s">
        <v>30</v>
      </c>
      <c r="AX934" s="13" t="s">
        <v>14</v>
      </c>
      <c r="AY934" s="237" t="s">
        <v>147</v>
      </c>
    </row>
    <row r="935" s="14" customFormat="1">
      <c r="A935" s="14"/>
      <c r="B935" s="238"/>
      <c r="C935" s="239"/>
      <c r="D935" s="229" t="s">
        <v>157</v>
      </c>
      <c r="E935" s="240" t="s">
        <v>1</v>
      </c>
      <c r="F935" s="241" t="s">
        <v>399</v>
      </c>
      <c r="G935" s="239"/>
      <c r="H935" s="242">
        <v>0.019</v>
      </c>
      <c r="I935" s="243"/>
      <c r="J935" s="239"/>
      <c r="K935" s="239"/>
      <c r="L935" s="244"/>
      <c r="M935" s="245"/>
      <c r="N935" s="246"/>
      <c r="O935" s="246"/>
      <c r="P935" s="246"/>
      <c r="Q935" s="246"/>
      <c r="R935" s="246"/>
      <c r="S935" s="246"/>
      <c r="T935" s="247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48" t="s">
        <v>157</v>
      </c>
      <c r="AU935" s="248" t="s">
        <v>156</v>
      </c>
      <c r="AV935" s="14" t="s">
        <v>156</v>
      </c>
      <c r="AW935" s="14" t="s">
        <v>30</v>
      </c>
      <c r="AX935" s="14" t="s">
        <v>14</v>
      </c>
      <c r="AY935" s="248" t="s">
        <v>147</v>
      </c>
    </row>
    <row r="936" s="15" customFormat="1">
      <c r="A936" s="15"/>
      <c r="B936" s="249"/>
      <c r="C936" s="250"/>
      <c r="D936" s="229" t="s">
        <v>157</v>
      </c>
      <c r="E936" s="251" t="s">
        <v>1</v>
      </c>
      <c r="F936" s="252" t="s">
        <v>160</v>
      </c>
      <c r="G936" s="250"/>
      <c r="H936" s="253">
        <v>0.019</v>
      </c>
      <c r="I936" s="254"/>
      <c r="J936" s="250"/>
      <c r="K936" s="250"/>
      <c r="L936" s="255"/>
      <c r="M936" s="256"/>
      <c r="N936" s="257"/>
      <c r="O936" s="257"/>
      <c r="P936" s="257"/>
      <c r="Q936" s="257"/>
      <c r="R936" s="257"/>
      <c r="S936" s="257"/>
      <c r="T936" s="258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59" t="s">
        <v>157</v>
      </c>
      <c r="AU936" s="259" t="s">
        <v>156</v>
      </c>
      <c r="AV936" s="15" t="s">
        <v>155</v>
      </c>
      <c r="AW936" s="15" t="s">
        <v>30</v>
      </c>
      <c r="AX936" s="15" t="s">
        <v>80</v>
      </c>
      <c r="AY936" s="259" t="s">
        <v>147</v>
      </c>
    </row>
    <row r="937" s="12" customFormat="1" ht="22.8" customHeight="1">
      <c r="A937" s="12"/>
      <c r="B937" s="198"/>
      <c r="C937" s="199"/>
      <c r="D937" s="200" t="s">
        <v>72</v>
      </c>
      <c r="E937" s="212" t="s">
        <v>400</v>
      </c>
      <c r="F937" s="212" t="s">
        <v>401</v>
      </c>
      <c r="G937" s="199"/>
      <c r="H937" s="199"/>
      <c r="I937" s="202"/>
      <c r="J937" s="213">
        <f>BK937</f>
        <v>0</v>
      </c>
      <c r="K937" s="199"/>
      <c r="L937" s="204"/>
      <c r="M937" s="205"/>
      <c r="N937" s="206"/>
      <c r="O937" s="206"/>
      <c r="P937" s="207">
        <f>SUM(P938:P941)</f>
        <v>0</v>
      </c>
      <c r="Q937" s="206"/>
      <c r="R937" s="207">
        <f>SUM(R938:R941)</f>
        <v>0</v>
      </c>
      <c r="S937" s="206"/>
      <c r="T937" s="208">
        <f>SUM(T938:T941)</f>
        <v>0</v>
      </c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R937" s="209" t="s">
        <v>80</v>
      </c>
      <c r="AT937" s="210" t="s">
        <v>72</v>
      </c>
      <c r="AU937" s="210" t="s">
        <v>80</v>
      </c>
      <c r="AY937" s="209" t="s">
        <v>147</v>
      </c>
      <c r="BK937" s="211">
        <f>SUM(BK938:BK941)</f>
        <v>0</v>
      </c>
    </row>
    <row r="938" s="2" customFormat="1" ht="16.5" customHeight="1">
      <c r="A938" s="38"/>
      <c r="B938" s="39"/>
      <c r="C938" s="214" t="s">
        <v>624</v>
      </c>
      <c r="D938" s="214" t="s">
        <v>150</v>
      </c>
      <c r="E938" s="215" t="s">
        <v>403</v>
      </c>
      <c r="F938" s="216" t="s">
        <v>404</v>
      </c>
      <c r="G938" s="217" t="s">
        <v>168</v>
      </c>
      <c r="H938" s="218">
        <v>3.8999999999999999</v>
      </c>
      <c r="I938" s="219"/>
      <c r="J938" s="220">
        <f>ROUND(I938*H938,2)</f>
        <v>0</v>
      </c>
      <c r="K938" s="216" t="s">
        <v>154</v>
      </c>
      <c r="L938" s="44"/>
      <c r="M938" s="221" t="s">
        <v>1</v>
      </c>
      <c r="N938" s="222" t="s">
        <v>39</v>
      </c>
      <c r="O938" s="91"/>
      <c r="P938" s="223">
        <f>O938*H938</f>
        <v>0</v>
      </c>
      <c r="Q938" s="223">
        <v>0</v>
      </c>
      <c r="R938" s="223">
        <f>Q938*H938</f>
        <v>0</v>
      </c>
      <c r="S938" s="223">
        <v>0</v>
      </c>
      <c r="T938" s="22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25" t="s">
        <v>155</v>
      </c>
      <c r="AT938" s="225" t="s">
        <v>150</v>
      </c>
      <c r="AU938" s="225" t="s">
        <v>156</v>
      </c>
      <c r="AY938" s="17" t="s">
        <v>147</v>
      </c>
      <c r="BE938" s="226">
        <f>IF(N938="základní",J938,0)</f>
        <v>0</v>
      </c>
      <c r="BF938" s="226">
        <f>IF(N938="snížená",J938,0)</f>
        <v>0</v>
      </c>
      <c r="BG938" s="226">
        <f>IF(N938="zákl. přenesená",J938,0)</f>
        <v>0</v>
      </c>
      <c r="BH938" s="226">
        <f>IF(N938="sníž. přenesená",J938,0)</f>
        <v>0</v>
      </c>
      <c r="BI938" s="226">
        <f>IF(N938="nulová",J938,0)</f>
        <v>0</v>
      </c>
      <c r="BJ938" s="17" t="s">
        <v>156</v>
      </c>
      <c r="BK938" s="226">
        <f>ROUND(I938*H938,2)</f>
        <v>0</v>
      </c>
      <c r="BL938" s="17" t="s">
        <v>155</v>
      </c>
      <c r="BM938" s="225" t="s">
        <v>935</v>
      </c>
    </row>
    <row r="939" s="13" customFormat="1">
      <c r="A939" s="13"/>
      <c r="B939" s="227"/>
      <c r="C939" s="228"/>
      <c r="D939" s="229" t="s">
        <v>157</v>
      </c>
      <c r="E939" s="230" t="s">
        <v>1</v>
      </c>
      <c r="F939" s="231" t="s">
        <v>406</v>
      </c>
      <c r="G939" s="228"/>
      <c r="H939" s="230" t="s">
        <v>1</v>
      </c>
      <c r="I939" s="232"/>
      <c r="J939" s="228"/>
      <c r="K939" s="228"/>
      <c r="L939" s="233"/>
      <c r="M939" s="234"/>
      <c r="N939" s="235"/>
      <c r="O939" s="235"/>
      <c r="P939" s="235"/>
      <c r="Q939" s="235"/>
      <c r="R939" s="235"/>
      <c r="S939" s="235"/>
      <c r="T939" s="236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7" t="s">
        <v>157</v>
      </c>
      <c r="AU939" s="237" t="s">
        <v>156</v>
      </c>
      <c r="AV939" s="13" t="s">
        <v>80</v>
      </c>
      <c r="AW939" s="13" t="s">
        <v>30</v>
      </c>
      <c r="AX939" s="13" t="s">
        <v>14</v>
      </c>
      <c r="AY939" s="237" t="s">
        <v>147</v>
      </c>
    </row>
    <row r="940" s="14" customFormat="1">
      <c r="A940" s="14"/>
      <c r="B940" s="238"/>
      <c r="C940" s="239"/>
      <c r="D940" s="229" t="s">
        <v>157</v>
      </c>
      <c r="E940" s="240" t="s">
        <v>1</v>
      </c>
      <c r="F940" s="241" t="s">
        <v>170</v>
      </c>
      <c r="G940" s="239"/>
      <c r="H940" s="242">
        <v>3.8999999999999999</v>
      </c>
      <c r="I940" s="243"/>
      <c r="J940" s="239"/>
      <c r="K940" s="239"/>
      <c r="L940" s="244"/>
      <c r="M940" s="245"/>
      <c r="N940" s="246"/>
      <c r="O940" s="246"/>
      <c r="P940" s="246"/>
      <c r="Q940" s="246"/>
      <c r="R940" s="246"/>
      <c r="S940" s="246"/>
      <c r="T940" s="247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8" t="s">
        <v>157</v>
      </c>
      <c r="AU940" s="248" t="s">
        <v>156</v>
      </c>
      <c r="AV940" s="14" t="s">
        <v>156</v>
      </c>
      <c r="AW940" s="14" t="s">
        <v>30</v>
      </c>
      <c r="AX940" s="14" t="s">
        <v>14</v>
      </c>
      <c r="AY940" s="248" t="s">
        <v>147</v>
      </c>
    </row>
    <row r="941" s="15" customFormat="1">
      <c r="A941" s="15"/>
      <c r="B941" s="249"/>
      <c r="C941" s="250"/>
      <c r="D941" s="229" t="s">
        <v>157</v>
      </c>
      <c r="E941" s="251" t="s">
        <v>1</v>
      </c>
      <c r="F941" s="252" t="s">
        <v>160</v>
      </c>
      <c r="G941" s="250"/>
      <c r="H941" s="253">
        <v>3.8999999999999999</v>
      </c>
      <c r="I941" s="254"/>
      <c r="J941" s="250"/>
      <c r="K941" s="250"/>
      <c r="L941" s="255"/>
      <c r="M941" s="256"/>
      <c r="N941" s="257"/>
      <c r="O941" s="257"/>
      <c r="P941" s="257"/>
      <c r="Q941" s="257"/>
      <c r="R941" s="257"/>
      <c r="S941" s="257"/>
      <c r="T941" s="258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59" t="s">
        <v>157</v>
      </c>
      <c r="AU941" s="259" t="s">
        <v>156</v>
      </c>
      <c r="AV941" s="15" t="s">
        <v>155</v>
      </c>
      <c r="AW941" s="15" t="s">
        <v>30</v>
      </c>
      <c r="AX941" s="15" t="s">
        <v>80</v>
      </c>
      <c r="AY941" s="259" t="s">
        <v>147</v>
      </c>
    </row>
    <row r="942" s="12" customFormat="1" ht="22.8" customHeight="1">
      <c r="A942" s="12"/>
      <c r="B942" s="198"/>
      <c r="C942" s="199"/>
      <c r="D942" s="200" t="s">
        <v>72</v>
      </c>
      <c r="E942" s="212" t="s">
        <v>407</v>
      </c>
      <c r="F942" s="212" t="s">
        <v>408</v>
      </c>
      <c r="G942" s="199"/>
      <c r="H942" s="199"/>
      <c r="I942" s="202"/>
      <c r="J942" s="213">
        <f>BK942</f>
        <v>0</v>
      </c>
      <c r="K942" s="199"/>
      <c r="L942" s="204"/>
      <c r="M942" s="205"/>
      <c r="N942" s="206"/>
      <c r="O942" s="206"/>
      <c r="P942" s="207">
        <f>SUM(P943:P949)</f>
        <v>0</v>
      </c>
      <c r="Q942" s="206"/>
      <c r="R942" s="207">
        <f>SUM(R943:R949)</f>
        <v>0</v>
      </c>
      <c r="S942" s="206"/>
      <c r="T942" s="208">
        <f>SUM(T943:T949)</f>
        <v>0</v>
      </c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R942" s="209" t="s">
        <v>80</v>
      </c>
      <c r="AT942" s="210" t="s">
        <v>72</v>
      </c>
      <c r="AU942" s="210" t="s">
        <v>80</v>
      </c>
      <c r="AY942" s="209" t="s">
        <v>147</v>
      </c>
      <c r="BK942" s="211">
        <f>SUM(BK943:BK949)</f>
        <v>0</v>
      </c>
    </row>
    <row r="943" s="2" customFormat="1" ht="44.25" customHeight="1">
      <c r="A943" s="38"/>
      <c r="B943" s="39"/>
      <c r="C943" s="214" t="s">
        <v>936</v>
      </c>
      <c r="D943" s="214" t="s">
        <v>150</v>
      </c>
      <c r="E943" s="215" t="s">
        <v>409</v>
      </c>
      <c r="F943" s="216" t="s">
        <v>410</v>
      </c>
      <c r="G943" s="217" t="s">
        <v>168</v>
      </c>
      <c r="H943" s="218">
        <v>3.8999999999999999</v>
      </c>
      <c r="I943" s="219"/>
      <c r="J943" s="220">
        <f>ROUND(I943*H943,2)</f>
        <v>0</v>
      </c>
      <c r="K943" s="216" t="s">
        <v>154</v>
      </c>
      <c r="L943" s="44"/>
      <c r="M943" s="221" t="s">
        <v>1</v>
      </c>
      <c r="N943" s="222" t="s">
        <v>39</v>
      </c>
      <c r="O943" s="91"/>
      <c r="P943" s="223">
        <f>O943*H943</f>
        <v>0</v>
      </c>
      <c r="Q943" s="223">
        <v>0</v>
      </c>
      <c r="R943" s="223">
        <f>Q943*H943</f>
        <v>0</v>
      </c>
      <c r="S943" s="223">
        <v>0</v>
      </c>
      <c r="T943" s="224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5" t="s">
        <v>155</v>
      </c>
      <c r="AT943" s="225" t="s">
        <v>150</v>
      </c>
      <c r="AU943" s="225" t="s">
        <v>156</v>
      </c>
      <c r="AY943" s="17" t="s">
        <v>147</v>
      </c>
      <c r="BE943" s="226">
        <f>IF(N943="základní",J943,0)</f>
        <v>0</v>
      </c>
      <c r="BF943" s="226">
        <f>IF(N943="snížená",J943,0)</f>
        <v>0</v>
      </c>
      <c r="BG943" s="226">
        <f>IF(N943="zákl. přenesená",J943,0)</f>
        <v>0</v>
      </c>
      <c r="BH943" s="226">
        <f>IF(N943="sníž. přenesená",J943,0)</f>
        <v>0</v>
      </c>
      <c r="BI943" s="226">
        <f>IF(N943="nulová",J943,0)</f>
        <v>0</v>
      </c>
      <c r="BJ943" s="17" t="s">
        <v>156</v>
      </c>
      <c r="BK943" s="226">
        <f>ROUND(I943*H943,2)</f>
        <v>0</v>
      </c>
      <c r="BL943" s="17" t="s">
        <v>155</v>
      </c>
      <c r="BM943" s="225" t="s">
        <v>937</v>
      </c>
    </row>
    <row r="944" s="13" customFormat="1">
      <c r="A944" s="13"/>
      <c r="B944" s="227"/>
      <c r="C944" s="228"/>
      <c r="D944" s="229" t="s">
        <v>157</v>
      </c>
      <c r="E944" s="230" t="s">
        <v>1</v>
      </c>
      <c r="F944" s="231" t="s">
        <v>406</v>
      </c>
      <c r="G944" s="228"/>
      <c r="H944" s="230" t="s">
        <v>1</v>
      </c>
      <c r="I944" s="232"/>
      <c r="J944" s="228"/>
      <c r="K944" s="228"/>
      <c r="L944" s="233"/>
      <c r="M944" s="234"/>
      <c r="N944" s="235"/>
      <c r="O944" s="235"/>
      <c r="P944" s="235"/>
      <c r="Q944" s="235"/>
      <c r="R944" s="235"/>
      <c r="S944" s="235"/>
      <c r="T944" s="236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7" t="s">
        <v>157</v>
      </c>
      <c r="AU944" s="237" t="s">
        <v>156</v>
      </c>
      <c r="AV944" s="13" t="s">
        <v>80</v>
      </c>
      <c r="AW944" s="13" t="s">
        <v>30</v>
      </c>
      <c r="AX944" s="13" t="s">
        <v>14</v>
      </c>
      <c r="AY944" s="237" t="s">
        <v>147</v>
      </c>
    </row>
    <row r="945" s="14" customFormat="1">
      <c r="A945" s="14"/>
      <c r="B945" s="238"/>
      <c r="C945" s="239"/>
      <c r="D945" s="229" t="s">
        <v>157</v>
      </c>
      <c r="E945" s="240" t="s">
        <v>1</v>
      </c>
      <c r="F945" s="241" t="s">
        <v>170</v>
      </c>
      <c r="G945" s="239"/>
      <c r="H945" s="242">
        <v>3.8999999999999999</v>
      </c>
      <c r="I945" s="243"/>
      <c r="J945" s="239"/>
      <c r="K945" s="239"/>
      <c r="L945" s="244"/>
      <c r="M945" s="245"/>
      <c r="N945" s="246"/>
      <c r="O945" s="246"/>
      <c r="P945" s="246"/>
      <c r="Q945" s="246"/>
      <c r="R945" s="246"/>
      <c r="S945" s="246"/>
      <c r="T945" s="247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8" t="s">
        <v>157</v>
      </c>
      <c r="AU945" s="248" t="s">
        <v>156</v>
      </c>
      <c r="AV945" s="14" t="s">
        <v>156</v>
      </c>
      <c r="AW945" s="14" t="s">
        <v>30</v>
      </c>
      <c r="AX945" s="14" t="s">
        <v>14</v>
      </c>
      <c r="AY945" s="248" t="s">
        <v>147</v>
      </c>
    </row>
    <row r="946" s="15" customFormat="1">
      <c r="A946" s="15"/>
      <c r="B946" s="249"/>
      <c r="C946" s="250"/>
      <c r="D946" s="229" t="s">
        <v>157</v>
      </c>
      <c r="E946" s="251" t="s">
        <v>1</v>
      </c>
      <c r="F946" s="252" t="s">
        <v>160</v>
      </c>
      <c r="G946" s="250"/>
      <c r="H946" s="253">
        <v>3.8999999999999999</v>
      </c>
      <c r="I946" s="254"/>
      <c r="J946" s="250"/>
      <c r="K946" s="250"/>
      <c r="L946" s="255"/>
      <c r="M946" s="256"/>
      <c r="N946" s="257"/>
      <c r="O946" s="257"/>
      <c r="P946" s="257"/>
      <c r="Q946" s="257"/>
      <c r="R946" s="257"/>
      <c r="S946" s="257"/>
      <c r="T946" s="258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59" t="s">
        <v>157</v>
      </c>
      <c r="AU946" s="259" t="s">
        <v>156</v>
      </c>
      <c r="AV946" s="15" t="s">
        <v>155</v>
      </c>
      <c r="AW946" s="15" t="s">
        <v>30</v>
      </c>
      <c r="AX946" s="15" t="s">
        <v>80</v>
      </c>
      <c r="AY946" s="259" t="s">
        <v>147</v>
      </c>
    </row>
    <row r="947" s="2" customFormat="1" ht="16.5" customHeight="1">
      <c r="A947" s="38"/>
      <c r="B947" s="39"/>
      <c r="C947" s="260" t="s">
        <v>628</v>
      </c>
      <c r="D947" s="260" t="s">
        <v>413</v>
      </c>
      <c r="E947" s="261" t="s">
        <v>414</v>
      </c>
      <c r="F947" s="262" t="s">
        <v>415</v>
      </c>
      <c r="G947" s="263" t="s">
        <v>168</v>
      </c>
      <c r="H947" s="264">
        <v>4.0949999999999998</v>
      </c>
      <c r="I947" s="265"/>
      <c r="J947" s="266">
        <f>ROUND(I947*H947,2)</f>
        <v>0</v>
      </c>
      <c r="K947" s="262" t="s">
        <v>416</v>
      </c>
      <c r="L947" s="267"/>
      <c r="M947" s="268" t="s">
        <v>1</v>
      </c>
      <c r="N947" s="269" t="s">
        <v>39</v>
      </c>
      <c r="O947" s="91"/>
      <c r="P947" s="223">
        <f>O947*H947</f>
        <v>0</v>
      </c>
      <c r="Q947" s="223">
        <v>0</v>
      </c>
      <c r="R947" s="223">
        <f>Q947*H947</f>
        <v>0</v>
      </c>
      <c r="S947" s="223">
        <v>0</v>
      </c>
      <c r="T947" s="224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25" t="s">
        <v>173</v>
      </c>
      <c r="AT947" s="225" t="s">
        <v>413</v>
      </c>
      <c r="AU947" s="225" t="s">
        <v>156</v>
      </c>
      <c r="AY947" s="17" t="s">
        <v>147</v>
      </c>
      <c r="BE947" s="226">
        <f>IF(N947="základní",J947,0)</f>
        <v>0</v>
      </c>
      <c r="BF947" s="226">
        <f>IF(N947="snížená",J947,0)</f>
        <v>0</v>
      </c>
      <c r="BG947" s="226">
        <f>IF(N947="zákl. přenesená",J947,0)</f>
        <v>0</v>
      </c>
      <c r="BH947" s="226">
        <f>IF(N947="sníž. přenesená",J947,0)</f>
        <v>0</v>
      </c>
      <c r="BI947" s="226">
        <f>IF(N947="nulová",J947,0)</f>
        <v>0</v>
      </c>
      <c r="BJ947" s="17" t="s">
        <v>156</v>
      </c>
      <c r="BK947" s="226">
        <f>ROUND(I947*H947,2)</f>
        <v>0</v>
      </c>
      <c r="BL947" s="17" t="s">
        <v>155</v>
      </c>
      <c r="BM947" s="225" t="s">
        <v>938</v>
      </c>
    </row>
    <row r="948" s="14" customFormat="1">
      <c r="A948" s="14"/>
      <c r="B948" s="238"/>
      <c r="C948" s="239"/>
      <c r="D948" s="229" t="s">
        <v>157</v>
      </c>
      <c r="E948" s="240" t="s">
        <v>1</v>
      </c>
      <c r="F948" s="241" t="s">
        <v>418</v>
      </c>
      <c r="G948" s="239"/>
      <c r="H948" s="242">
        <v>4.0949999999999998</v>
      </c>
      <c r="I948" s="243"/>
      <c r="J948" s="239"/>
      <c r="K948" s="239"/>
      <c r="L948" s="244"/>
      <c r="M948" s="245"/>
      <c r="N948" s="246"/>
      <c r="O948" s="246"/>
      <c r="P948" s="246"/>
      <c r="Q948" s="246"/>
      <c r="R948" s="246"/>
      <c r="S948" s="246"/>
      <c r="T948" s="247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48" t="s">
        <v>157</v>
      </c>
      <c r="AU948" s="248" t="s">
        <v>156</v>
      </c>
      <c r="AV948" s="14" t="s">
        <v>156</v>
      </c>
      <c r="AW948" s="14" t="s">
        <v>30</v>
      </c>
      <c r="AX948" s="14" t="s">
        <v>14</v>
      </c>
      <c r="AY948" s="248" t="s">
        <v>147</v>
      </c>
    </row>
    <row r="949" s="15" customFormat="1">
      <c r="A949" s="15"/>
      <c r="B949" s="249"/>
      <c r="C949" s="250"/>
      <c r="D949" s="229" t="s">
        <v>157</v>
      </c>
      <c r="E949" s="251" t="s">
        <v>1</v>
      </c>
      <c r="F949" s="252" t="s">
        <v>160</v>
      </c>
      <c r="G949" s="250"/>
      <c r="H949" s="253">
        <v>4.0949999999999998</v>
      </c>
      <c r="I949" s="254"/>
      <c r="J949" s="250"/>
      <c r="K949" s="250"/>
      <c r="L949" s="255"/>
      <c r="M949" s="256"/>
      <c r="N949" s="257"/>
      <c r="O949" s="257"/>
      <c r="P949" s="257"/>
      <c r="Q949" s="257"/>
      <c r="R949" s="257"/>
      <c r="S949" s="257"/>
      <c r="T949" s="258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59" t="s">
        <v>157</v>
      </c>
      <c r="AU949" s="259" t="s">
        <v>156</v>
      </c>
      <c r="AV949" s="15" t="s">
        <v>155</v>
      </c>
      <c r="AW949" s="15" t="s">
        <v>30</v>
      </c>
      <c r="AX949" s="15" t="s">
        <v>80</v>
      </c>
      <c r="AY949" s="259" t="s">
        <v>147</v>
      </c>
    </row>
    <row r="950" s="12" customFormat="1" ht="22.8" customHeight="1">
      <c r="A950" s="12"/>
      <c r="B950" s="198"/>
      <c r="C950" s="199"/>
      <c r="D950" s="200" t="s">
        <v>72</v>
      </c>
      <c r="E950" s="212" t="s">
        <v>419</v>
      </c>
      <c r="F950" s="212" t="s">
        <v>420</v>
      </c>
      <c r="G950" s="199"/>
      <c r="H950" s="199"/>
      <c r="I950" s="202"/>
      <c r="J950" s="213">
        <f>BK950</f>
        <v>0</v>
      </c>
      <c r="K950" s="199"/>
      <c r="L950" s="204"/>
      <c r="M950" s="205"/>
      <c r="N950" s="206"/>
      <c r="O950" s="206"/>
      <c r="P950" s="207">
        <f>SUM(P951:P958)</f>
        <v>0</v>
      </c>
      <c r="Q950" s="206"/>
      <c r="R950" s="207">
        <f>SUM(R951:R958)</f>
        <v>0</v>
      </c>
      <c r="S950" s="206"/>
      <c r="T950" s="208">
        <f>SUM(T951:T958)</f>
        <v>0</v>
      </c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R950" s="209" t="s">
        <v>80</v>
      </c>
      <c r="AT950" s="210" t="s">
        <v>72</v>
      </c>
      <c r="AU950" s="210" t="s">
        <v>80</v>
      </c>
      <c r="AY950" s="209" t="s">
        <v>147</v>
      </c>
      <c r="BK950" s="211">
        <f>SUM(BK951:BK958)</f>
        <v>0</v>
      </c>
    </row>
    <row r="951" s="2" customFormat="1" ht="24.15" customHeight="1">
      <c r="A951" s="38"/>
      <c r="B951" s="39"/>
      <c r="C951" s="214" t="s">
        <v>939</v>
      </c>
      <c r="D951" s="214" t="s">
        <v>150</v>
      </c>
      <c r="E951" s="215" t="s">
        <v>421</v>
      </c>
      <c r="F951" s="216" t="s">
        <v>422</v>
      </c>
      <c r="G951" s="217" t="s">
        <v>168</v>
      </c>
      <c r="H951" s="218">
        <v>6.0999999999999996</v>
      </c>
      <c r="I951" s="219"/>
      <c r="J951" s="220">
        <f>ROUND(I951*H951,2)</f>
        <v>0</v>
      </c>
      <c r="K951" s="216" t="s">
        <v>154</v>
      </c>
      <c r="L951" s="44"/>
      <c r="M951" s="221" t="s">
        <v>1</v>
      </c>
      <c r="N951" s="222" t="s">
        <v>39</v>
      </c>
      <c r="O951" s="91"/>
      <c r="P951" s="223">
        <f>O951*H951</f>
        <v>0</v>
      </c>
      <c r="Q951" s="223">
        <v>0</v>
      </c>
      <c r="R951" s="223">
        <f>Q951*H951</f>
        <v>0</v>
      </c>
      <c r="S951" s="223">
        <v>0</v>
      </c>
      <c r="T951" s="224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5" t="s">
        <v>155</v>
      </c>
      <c r="AT951" s="225" t="s">
        <v>150</v>
      </c>
      <c r="AU951" s="225" t="s">
        <v>156</v>
      </c>
      <c r="AY951" s="17" t="s">
        <v>147</v>
      </c>
      <c r="BE951" s="226">
        <f>IF(N951="základní",J951,0)</f>
        <v>0</v>
      </c>
      <c r="BF951" s="226">
        <f>IF(N951="snížená",J951,0)</f>
        <v>0</v>
      </c>
      <c r="BG951" s="226">
        <f>IF(N951="zákl. přenesená",J951,0)</f>
        <v>0</v>
      </c>
      <c r="BH951" s="226">
        <f>IF(N951="sníž. přenesená",J951,0)</f>
        <v>0</v>
      </c>
      <c r="BI951" s="226">
        <f>IF(N951="nulová",J951,0)</f>
        <v>0</v>
      </c>
      <c r="BJ951" s="17" t="s">
        <v>156</v>
      </c>
      <c r="BK951" s="226">
        <f>ROUND(I951*H951,2)</f>
        <v>0</v>
      </c>
      <c r="BL951" s="17" t="s">
        <v>155</v>
      </c>
      <c r="BM951" s="225" t="s">
        <v>940</v>
      </c>
    </row>
    <row r="952" s="13" customFormat="1">
      <c r="A952" s="13"/>
      <c r="B952" s="227"/>
      <c r="C952" s="228"/>
      <c r="D952" s="229" t="s">
        <v>157</v>
      </c>
      <c r="E952" s="230" t="s">
        <v>1</v>
      </c>
      <c r="F952" s="231" t="s">
        <v>880</v>
      </c>
      <c r="G952" s="228"/>
      <c r="H952" s="230" t="s">
        <v>1</v>
      </c>
      <c r="I952" s="232"/>
      <c r="J952" s="228"/>
      <c r="K952" s="228"/>
      <c r="L952" s="233"/>
      <c r="M952" s="234"/>
      <c r="N952" s="235"/>
      <c r="O952" s="235"/>
      <c r="P952" s="235"/>
      <c r="Q952" s="235"/>
      <c r="R952" s="235"/>
      <c r="S952" s="235"/>
      <c r="T952" s="236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7" t="s">
        <v>157</v>
      </c>
      <c r="AU952" s="237" t="s">
        <v>156</v>
      </c>
      <c r="AV952" s="13" t="s">
        <v>80</v>
      </c>
      <c r="AW952" s="13" t="s">
        <v>30</v>
      </c>
      <c r="AX952" s="13" t="s">
        <v>14</v>
      </c>
      <c r="AY952" s="237" t="s">
        <v>147</v>
      </c>
    </row>
    <row r="953" s="14" customFormat="1">
      <c r="A953" s="14"/>
      <c r="B953" s="238"/>
      <c r="C953" s="239"/>
      <c r="D953" s="229" t="s">
        <v>157</v>
      </c>
      <c r="E953" s="240" t="s">
        <v>1</v>
      </c>
      <c r="F953" s="241" t="s">
        <v>881</v>
      </c>
      <c r="G953" s="239"/>
      <c r="H953" s="242">
        <v>6.0999999999999996</v>
      </c>
      <c r="I953" s="243"/>
      <c r="J953" s="239"/>
      <c r="K953" s="239"/>
      <c r="L953" s="244"/>
      <c r="M953" s="245"/>
      <c r="N953" s="246"/>
      <c r="O953" s="246"/>
      <c r="P953" s="246"/>
      <c r="Q953" s="246"/>
      <c r="R953" s="246"/>
      <c r="S953" s="246"/>
      <c r="T953" s="247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8" t="s">
        <v>157</v>
      </c>
      <c r="AU953" s="248" t="s">
        <v>156</v>
      </c>
      <c r="AV953" s="14" t="s">
        <v>156</v>
      </c>
      <c r="AW953" s="14" t="s">
        <v>30</v>
      </c>
      <c r="AX953" s="14" t="s">
        <v>14</v>
      </c>
      <c r="AY953" s="248" t="s">
        <v>147</v>
      </c>
    </row>
    <row r="954" s="15" customFormat="1">
      <c r="A954" s="15"/>
      <c r="B954" s="249"/>
      <c r="C954" s="250"/>
      <c r="D954" s="229" t="s">
        <v>157</v>
      </c>
      <c r="E954" s="251" t="s">
        <v>1</v>
      </c>
      <c r="F954" s="252" t="s">
        <v>160</v>
      </c>
      <c r="G954" s="250"/>
      <c r="H954" s="253">
        <v>6.0999999999999996</v>
      </c>
      <c r="I954" s="254"/>
      <c r="J954" s="250"/>
      <c r="K954" s="250"/>
      <c r="L954" s="255"/>
      <c r="M954" s="256"/>
      <c r="N954" s="257"/>
      <c r="O954" s="257"/>
      <c r="P954" s="257"/>
      <c r="Q954" s="257"/>
      <c r="R954" s="257"/>
      <c r="S954" s="257"/>
      <c r="T954" s="258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59" t="s">
        <v>157</v>
      </c>
      <c r="AU954" s="259" t="s">
        <v>156</v>
      </c>
      <c r="AV954" s="15" t="s">
        <v>155</v>
      </c>
      <c r="AW954" s="15" t="s">
        <v>30</v>
      </c>
      <c r="AX954" s="15" t="s">
        <v>80</v>
      </c>
      <c r="AY954" s="259" t="s">
        <v>147</v>
      </c>
    </row>
    <row r="955" s="2" customFormat="1" ht="24.15" customHeight="1">
      <c r="A955" s="38"/>
      <c r="B955" s="39"/>
      <c r="C955" s="214" t="s">
        <v>631</v>
      </c>
      <c r="D955" s="214" t="s">
        <v>150</v>
      </c>
      <c r="E955" s="215" t="s">
        <v>425</v>
      </c>
      <c r="F955" s="216" t="s">
        <v>426</v>
      </c>
      <c r="G955" s="217" t="s">
        <v>168</v>
      </c>
      <c r="H955" s="218">
        <v>13.220000000000001</v>
      </c>
      <c r="I955" s="219"/>
      <c r="J955" s="220">
        <f>ROUND(I955*H955,2)</f>
        <v>0</v>
      </c>
      <c r="K955" s="216" t="s">
        <v>154</v>
      </c>
      <c r="L955" s="44"/>
      <c r="M955" s="221" t="s">
        <v>1</v>
      </c>
      <c r="N955" s="222" t="s">
        <v>39</v>
      </c>
      <c r="O955" s="91"/>
      <c r="P955" s="223">
        <f>O955*H955</f>
        <v>0</v>
      </c>
      <c r="Q955" s="223">
        <v>0</v>
      </c>
      <c r="R955" s="223">
        <f>Q955*H955</f>
        <v>0</v>
      </c>
      <c r="S955" s="223">
        <v>0</v>
      </c>
      <c r="T955" s="224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225" t="s">
        <v>155</v>
      </c>
      <c r="AT955" s="225" t="s">
        <v>150</v>
      </c>
      <c r="AU955" s="225" t="s">
        <v>156</v>
      </c>
      <c r="AY955" s="17" t="s">
        <v>147</v>
      </c>
      <c r="BE955" s="226">
        <f>IF(N955="základní",J955,0)</f>
        <v>0</v>
      </c>
      <c r="BF955" s="226">
        <f>IF(N955="snížená",J955,0)</f>
        <v>0</v>
      </c>
      <c r="BG955" s="226">
        <f>IF(N955="zákl. přenesená",J955,0)</f>
        <v>0</v>
      </c>
      <c r="BH955" s="226">
        <f>IF(N955="sníž. přenesená",J955,0)</f>
        <v>0</v>
      </c>
      <c r="BI955" s="226">
        <f>IF(N955="nulová",J955,0)</f>
        <v>0</v>
      </c>
      <c r="BJ955" s="17" t="s">
        <v>156</v>
      </c>
      <c r="BK955" s="226">
        <f>ROUND(I955*H955,2)</f>
        <v>0</v>
      </c>
      <c r="BL955" s="17" t="s">
        <v>155</v>
      </c>
      <c r="BM955" s="225" t="s">
        <v>941</v>
      </c>
    </row>
    <row r="956" s="13" customFormat="1">
      <c r="A956" s="13"/>
      <c r="B956" s="227"/>
      <c r="C956" s="228"/>
      <c r="D956" s="229" t="s">
        <v>157</v>
      </c>
      <c r="E956" s="230" t="s">
        <v>1</v>
      </c>
      <c r="F956" s="231" t="s">
        <v>880</v>
      </c>
      <c r="G956" s="228"/>
      <c r="H956" s="230" t="s">
        <v>1</v>
      </c>
      <c r="I956" s="232"/>
      <c r="J956" s="228"/>
      <c r="K956" s="228"/>
      <c r="L956" s="233"/>
      <c r="M956" s="234"/>
      <c r="N956" s="235"/>
      <c r="O956" s="235"/>
      <c r="P956" s="235"/>
      <c r="Q956" s="235"/>
      <c r="R956" s="235"/>
      <c r="S956" s="235"/>
      <c r="T956" s="236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7" t="s">
        <v>157</v>
      </c>
      <c r="AU956" s="237" t="s">
        <v>156</v>
      </c>
      <c r="AV956" s="13" t="s">
        <v>80</v>
      </c>
      <c r="AW956" s="13" t="s">
        <v>30</v>
      </c>
      <c r="AX956" s="13" t="s">
        <v>14</v>
      </c>
      <c r="AY956" s="237" t="s">
        <v>147</v>
      </c>
    </row>
    <row r="957" s="14" customFormat="1">
      <c r="A957" s="14"/>
      <c r="B957" s="238"/>
      <c r="C957" s="239"/>
      <c r="D957" s="229" t="s">
        <v>157</v>
      </c>
      <c r="E957" s="240" t="s">
        <v>1</v>
      </c>
      <c r="F957" s="241" t="s">
        <v>884</v>
      </c>
      <c r="G957" s="239"/>
      <c r="H957" s="242">
        <v>13.220000000000001</v>
      </c>
      <c r="I957" s="243"/>
      <c r="J957" s="239"/>
      <c r="K957" s="239"/>
      <c r="L957" s="244"/>
      <c r="M957" s="245"/>
      <c r="N957" s="246"/>
      <c r="O957" s="246"/>
      <c r="P957" s="246"/>
      <c r="Q957" s="246"/>
      <c r="R957" s="246"/>
      <c r="S957" s="246"/>
      <c r="T957" s="247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48" t="s">
        <v>157</v>
      </c>
      <c r="AU957" s="248" t="s">
        <v>156</v>
      </c>
      <c r="AV957" s="14" t="s">
        <v>156</v>
      </c>
      <c r="AW957" s="14" t="s">
        <v>30</v>
      </c>
      <c r="AX957" s="14" t="s">
        <v>14</v>
      </c>
      <c r="AY957" s="248" t="s">
        <v>147</v>
      </c>
    </row>
    <row r="958" s="15" customFormat="1">
      <c r="A958" s="15"/>
      <c r="B958" s="249"/>
      <c r="C958" s="250"/>
      <c r="D958" s="229" t="s">
        <v>157</v>
      </c>
      <c r="E958" s="251" t="s">
        <v>1</v>
      </c>
      <c r="F958" s="252" t="s">
        <v>160</v>
      </c>
      <c r="G958" s="250"/>
      <c r="H958" s="253">
        <v>13.220000000000001</v>
      </c>
      <c r="I958" s="254"/>
      <c r="J958" s="250"/>
      <c r="K958" s="250"/>
      <c r="L958" s="255"/>
      <c r="M958" s="256"/>
      <c r="N958" s="257"/>
      <c r="O958" s="257"/>
      <c r="P958" s="257"/>
      <c r="Q958" s="257"/>
      <c r="R958" s="257"/>
      <c r="S958" s="257"/>
      <c r="T958" s="258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59" t="s">
        <v>157</v>
      </c>
      <c r="AU958" s="259" t="s">
        <v>156</v>
      </c>
      <c r="AV958" s="15" t="s">
        <v>155</v>
      </c>
      <c r="AW958" s="15" t="s">
        <v>30</v>
      </c>
      <c r="AX958" s="15" t="s">
        <v>80</v>
      </c>
      <c r="AY958" s="259" t="s">
        <v>147</v>
      </c>
    </row>
    <row r="959" s="12" customFormat="1" ht="22.8" customHeight="1">
      <c r="A959" s="12"/>
      <c r="B959" s="198"/>
      <c r="C959" s="199"/>
      <c r="D959" s="200" t="s">
        <v>72</v>
      </c>
      <c r="E959" s="212" t="s">
        <v>428</v>
      </c>
      <c r="F959" s="212" t="s">
        <v>429</v>
      </c>
      <c r="G959" s="199"/>
      <c r="H959" s="199"/>
      <c r="I959" s="202"/>
      <c r="J959" s="213">
        <f>BK959</f>
        <v>0</v>
      </c>
      <c r="K959" s="199"/>
      <c r="L959" s="204"/>
      <c r="M959" s="205"/>
      <c r="N959" s="206"/>
      <c r="O959" s="206"/>
      <c r="P959" s="207">
        <f>SUM(P960:P1066)</f>
        <v>0</v>
      </c>
      <c r="Q959" s="206"/>
      <c r="R959" s="207">
        <f>SUM(R960:R1066)</f>
        <v>0</v>
      </c>
      <c r="S959" s="206"/>
      <c r="T959" s="208">
        <f>SUM(T960:T1066)</f>
        <v>0</v>
      </c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R959" s="209" t="s">
        <v>80</v>
      </c>
      <c r="AT959" s="210" t="s">
        <v>72</v>
      </c>
      <c r="AU959" s="210" t="s">
        <v>80</v>
      </c>
      <c r="AY959" s="209" t="s">
        <v>147</v>
      </c>
      <c r="BK959" s="211">
        <f>SUM(BK960:BK1066)</f>
        <v>0</v>
      </c>
    </row>
    <row r="960" s="2" customFormat="1" ht="24.15" customHeight="1">
      <c r="A960" s="38"/>
      <c r="B960" s="39"/>
      <c r="C960" s="214" t="s">
        <v>942</v>
      </c>
      <c r="D960" s="214" t="s">
        <v>150</v>
      </c>
      <c r="E960" s="215" t="s">
        <v>430</v>
      </c>
      <c r="F960" s="216" t="s">
        <v>431</v>
      </c>
      <c r="G960" s="217" t="s">
        <v>168</v>
      </c>
      <c r="H960" s="218">
        <v>27.134</v>
      </c>
      <c r="I960" s="219"/>
      <c r="J960" s="220">
        <f>ROUND(I960*H960,2)</f>
        <v>0</v>
      </c>
      <c r="K960" s="216" t="s">
        <v>154</v>
      </c>
      <c r="L960" s="44"/>
      <c r="M960" s="221" t="s">
        <v>1</v>
      </c>
      <c r="N960" s="222" t="s">
        <v>39</v>
      </c>
      <c r="O960" s="91"/>
      <c r="P960" s="223">
        <f>O960*H960</f>
        <v>0</v>
      </c>
      <c r="Q960" s="223">
        <v>0</v>
      </c>
      <c r="R960" s="223">
        <f>Q960*H960</f>
        <v>0</v>
      </c>
      <c r="S960" s="223">
        <v>0</v>
      </c>
      <c r="T960" s="224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225" t="s">
        <v>155</v>
      </c>
      <c r="AT960" s="225" t="s">
        <v>150</v>
      </c>
      <c r="AU960" s="225" t="s">
        <v>156</v>
      </c>
      <c r="AY960" s="17" t="s">
        <v>147</v>
      </c>
      <c r="BE960" s="226">
        <f>IF(N960="základní",J960,0)</f>
        <v>0</v>
      </c>
      <c r="BF960" s="226">
        <f>IF(N960="snížená",J960,0)</f>
        <v>0</v>
      </c>
      <c r="BG960" s="226">
        <f>IF(N960="zákl. přenesená",J960,0)</f>
        <v>0</v>
      </c>
      <c r="BH960" s="226">
        <f>IF(N960="sníž. přenesená",J960,0)</f>
        <v>0</v>
      </c>
      <c r="BI960" s="226">
        <f>IF(N960="nulová",J960,0)</f>
        <v>0</v>
      </c>
      <c r="BJ960" s="17" t="s">
        <v>156</v>
      </c>
      <c r="BK960" s="226">
        <f>ROUND(I960*H960,2)</f>
        <v>0</v>
      </c>
      <c r="BL960" s="17" t="s">
        <v>155</v>
      </c>
      <c r="BM960" s="225" t="s">
        <v>943</v>
      </c>
    </row>
    <row r="961" s="14" customFormat="1">
      <c r="A961" s="14"/>
      <c r="B961" s="238"/>
      <c r="C961" s="239"/>
      <c r="D961" s="229" t="s">
        <v>157</v>
      </c>
      <c r="E961" s="240" t="s">
        <v>1</v>
      </c>
      <c r="F961" s="241" t="s">
        <v>944</v>
      </c>
      <c r="G961" s="239"/>
      <c r="H961" s="242">
        <v>6.4580000000000002</v>
      </c>
      <c r="I961" s="243"/>
      <c r="J961" s="239"/>
      <c r="K961" s="239"/>
      <c r="L961" s="244"/>
      <c r="M961" s="245"/>
      <c r="N961" s="246"/>
      <c r="O961" s="246"/>
      <c r="P961" s="246"/>
      <c r="Q961" s="246"/>
      <c r="R961" s="246"/>
      <c r="S961" s="246"/>
      <c r="T961" s="247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8" t="s">
        <v>157</v>
      </c>
      <c r="AU961" s="248" t="s">
        <v>156</v>
      </c>
      <c r="AV961" s="14" t="s">
        <v>156</v>
      </c>
      <c r="AW961" s="14" t="s">
        <v>30</v>
      </c>
      <c r="AX961" s="14" t="s">
        <v>14</v>
      </c>
      <c r="AY961" s="248" t="s">
        <v>147</v>
      </c>
    </row>
    <row r="962" s="14" customFormat="1">
      <c r="A962" s="14"/>
      <c r="B962" s="238"/>
      <c r="C962" s="239"/>
      <c r="D962" s="229" t="s">
        <v>157</v>
      </c>
      <c r="E962" s="240" t="s">
        <v>1</v>
      </c>
      <c r="F962" s="241" t="s">
        <v>433</v>
      </c>
      <c r="G962" s="239"/>
      <c r="H962" s="242">
        <v>9.3840000000000003</v>
      </c>
      <c r="I962" s="243"/>
      <c r="J962" s="239"/>
      <c r="K962" s="239"/>
      <c r="L962" s="244"/>
      <c r="M962" s="245"/>
      <c r="N962" s="246"/>
      <c r="O962" s="246"/>
      <c r="P962" s="246"/>
      <c r="Q962" s="246"/>
      <c r="R962" s="246"/>
      <c r="S962" s="246"/>
      <c r="T962" s="247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8" t="s">
        <v>157</v>
      </c>
      <c r="AU962" s="248" t="s">
        <v>156</v>
      </c>
      <c r="AV962" s="14" t="s">
        <v>156</v>
      </c>
      <c r="AW962" s="14" t="s">
        <v>30</v>
      </c>
      <c r="AX962" s="14" t="s">
        <v>14</v>
      </c>
      <c r="AY962" s="248" t="s">
        <v>147</v>
      </c>
    </row>
    <row r="963" s="14" customFormat="1">
      <c r="A963" s="14"/>
      <c r="B963" s="238"/>
      <c r="C963" s="239"/>
      <c r="D963" s="229" t="s">
        <v>157</v>
      </c>
      <c r="E963" s="240" t="s">
        <v>1</v>
      </c>
      <c r="F963" s="241" t="s">
        <v>435</v>
      </c>
      <c r="G963" s="239"/>
      <c r="H963" s="242">
        <v>3.6269999999999998</v>
      </c>
      <c r="I963" s="243"/>
      <c r="J963" s="239"/>
      <c r="K963" s="239"/>
      <c r="L963" s="244"/>
      <c r="M963" s="245"/>
      <c r="N963" s="246"/>
      <c r="O963" s="246"/>
      <c r="P963" s="246"/>
      <c r="Q963" s="246"/>
      <c r="R963" s="246"/>
      <c r="S963" s="246"/>
      <c r="T963" s="247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8" t="s">
        <v>157</v>
      </c>
      <c r="AU963" s="248" t="s">
        <v>156</v>
      </c>
      <c r="AV963" s="14" t="s">
        <v>156</v>
      </c>
      <c r="AW963" s="14" t="s">
        <v>30</v>
      </c>
      <c r="AX963" s="14" t="s">
        <v>14</v>
      </c>
      <c r="AY963" s="248" t="s">
        <v>147</v>
      </c>
    </row>
    <row r="964" s="14" customFormat="1">
      <c r="A964" s="14"/>
      <c r="B964" s="238"/>
      <c r="C964" s="239"/>
      <c r="D964" s="229" t="s">
        <v>157</v>
      </c>
      <c r="E964" s="240" t="s">
        <v>1</v>
      </c>
      <c r="F964" s="241" t="s">
        <v>190</v>
      </c>
      <c r="G964" s="239"/>
      <c r="H964" s="242">
        <v>5.2699999999999996</v>
      </c>
      <c r="I964" s="243"/>
      <c r="J964" s="239"/>
      <c r="K964" s="239"/>
      <c r="L964" s="244"/>
      <c r="M964" s="245"/>
      <c r="N964" s="246"/>
      <c r="O964" s="246"/>
      <c r="P964" s="246"/>
      <c r="Q964" s="246"/>
      <c r="R964" s="246"/>
      <c r="S964" s="246"/>
      <c r="T964" s="247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8" t="s">
        <v>157</v>
      </c>
      <c r="AU964" s="248" t="s">
        <v>156</v>
      </c>
      <c r="AV964" s="14" t="s">
        <v>156</v>
      </c>
      <c r="AW964" s="14" t="s">
        <v>30</v>
      </c>
      <c r="AX964" s="14" t="s">
        <v>14</v>
      </c>
      <c r="AY964" s="248" t="s">
        <v>147</v>
      </c>
    </row>
    <row r="965" s="14" customFormat="1">
      <c r="A965" s="14"/>
      <c r="B965" s="238"/>
      <c r="C965" s="239"/>
      <c r="D965" s="229" t="s">
        <v>157</v>
      </c>
      <c r="E965" s="240" t="s">
        <v>1</v>
      </c>
      <c r="F965" s="241" t="s">
        <v>945</v>
      </c>
      <c r="G965" s="239"/>
      <c r="H965" s="242">
        <v>2.395</v>
      </c>
      <c r="I965" s="243"/>
      <c r="J965" s="239"/>
      <c r="K965" s="239"/>
      <c r="L965" s="244"/>
      <c r="M965" s="245"/>
      <c r="N965" s="246"/>
      <c r="O965" s="246"/>
      <c r="P965" s="246"/>
      <c r="Q965" s="246"/>
      <c r="R965" s="246"/>
      <c r="S965" s="246"/>
      <c r="T965" s="247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8" t="s">
        <v>157</v>
      </c>
      <c r="AU965" s="248" t="s">
        <v>156</v>
      </c>
      <c r="AV965" s="14" t="s">
        <v>156</v>
      </c>
      <c r="AW965" s="14" t="s">
        <v>30</v>
      </c>
      <c r="AX965" s="14" t="s">
        <v>14</v>
      </c>
      <c r="AY965" s="248" t="s">
        <v>147</v>
      </c>
    </row>
    <row r="966" s="15" customFormat="1">
      <c r="A966" s="15"/>
      <c r="B966" s="249"/>
      <c r="C966" s="250"/>
      <c r="D966" s="229" t="s">
        <v>157</v>
      </c>
      <c r="E966" s="251" t="s">
        <v>1</v>
      </c>
      <c r="F966" s="252" t="s">
        <v>160</v>
      </c>
      <c r="G966" s="250"/>
      <c r="H966" s="253">
        <v>27.134</v>
      </c>
      <c r="I966" s="254"/>
      <c r="J966" s="250"/>
      <c r="K966" s="250"/>
      <c r="L966" s="255"/>
      <c r="M966" s="256"/>
      <c r="N966" s="257"/>
      <c r="O966" s="257"/>
      <c r="P966" s="257"/>
      <c r="Q966" s="257"/>
      <c r="R966" s="257"/>
      <c r="S966" s="257"/>
      <c r="T966" s="258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59" t="s">
        <v>157</v>
      </c>
      <c r="AU966" s="259" t="s">
        <v>156</v>
      </c>
      <c r="AV966" s="15" t="s">
        <v>155</v>
      </c>
      <c r="AW966" s="15" t="s">
        <v>30</v>
      </c>
      <c r="AX966" s="15" t="s">
        <v>80</v>
      </c>
      <c r="AY966" s="259" t="s">
        <v>147</v>
      </c>
    </row>
    <row r="967" s="2" customFormat="1" ht="16.5" customHeight="1">
      <c r="A967" s="38"/>
      <c r="B967" s="39"/>
      <c r="C967" s="214" t="s">
        <v>637</v>
      </c>
      <c r="D967" s="214" t="s">
        <v>150</v>
      </c>
      <c r="E967" s="215" t="s">
        <v>437</v>
      </c>
      <c r="F967" s="216" t="s">
        <v>438</v>
      </c>
      <c r="G967" s="217" t="s">
        <v>168</v>
      </c>
      <c r="H967" s="218">
        <v>18.443999999999999</v>
      </c>
      <c r="I967" s="219"/>
      <c r="J967" s="220">
        <f>ROUND(I967*H967,2)</f>
        <v>0</v>
      </c>
      <c r="K967" s="216" t="s">
        <v>154</v>
      </c>
      <c r="L967" s="44"/>
      <c r="M967" s="221" t="s">
        <v>1</v>
      </c>
      <c r="N967" s="222" t="s">
        <v>39</v>
      </c>
      <c r="O967" s="91"/>
      <c r="P967" s="223">
        <f>O967*H967</f>
        <v>0</v>
      </c>
      <c r="Q967" s="223">
        <v>0</v>
      </c>
      <c r="R967" s="223">
        <f>Q967*H967</f>
        <v>0</v>
      </c>
      <c r="S967" s="223">
        <v>0</v>
      </c>
      <c r="T967" s="224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25" t="s">
        <v>155</v>
      </c>
      <c r="AT967" s="225" t="s">
        <v>150</v>
      </c>
      <c r="AU967" s="225" t="s">
        <v>156</v>
      </c>
      <c r="AY967" s="17" t="s">
        <v>147</v>
      </c>
      <c r="BE967" s="226">
        <f>IF(N967="základní",J967,0)</f>
        <v>0</v>
      </c>
      <c r="BF967" s="226">
        <f>IF(N967="snížená",J967,0)</f>
        <v>0</v>
      </c>
      <c r="BG967" s="226">
        <f>IF(N967="zákl. přenesená",J967,0)</f>
        <v>0</v>
      </c>
      <c r="BH967" s="226">
        <f>IF(N967="sníž. přenesená",J967,0)</f>
        <v>0</v>
      </c>
      <c r="BI967" s="226">
        <f>IF(N967="nulová",J967,0)</f>
        <v>0</v>
      </c>
      <c r="BJ967" s="17" t="s">
        <v>156</v>
      </c>
      <c r="BK967" s="226">
        <f>ROUND(I967*H967,2)</f>
        <v>0</v>
      </c>
      <c r="BL967" s="17" t="s">
        <v>155</v>
      </c>
      <c r="BM967" s="225" t="s">
        <v>946</v>
      </c>
    </row>
    <row r="968" s="13" customFormat="1">
      <c r="A968" s="13"/>
      <c r="B968" s="227"/>
      <c r="C968" s="228"/>
      <c r="D968" s="229" t="s">
        <v>157</v>
      </c>
      <c r="E968" s="230" t="s">
        <v>1</v>
      </c>
      <c r="F968" s="231" t="s">
        <v>947</v>
      </c>
      <c r="G968" s="228"/>
      <c r="H968" s="230" t="s">
        <v>1</v>
      </c>
      <c r="I968" s="232"/>
      <c r="J968" s="228"/>
      <c r="K968" s="228"/>
      <c r="L968" s="233"/>
      <c r="M968" s="234"/>
      <c r="N968" s="235"/>
      <c r="O968" s="235"/>
      <c r="P968" s="235"/>
      <c r="Q968" s="235"/>
      <c r="R968" s="235"/>
      <c r="S968" s="235"/>
      <c r="T968" s="236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7" t="s">
        <v>157</v>
      </c>
      <c r="AU968" s="237" t="s">
        <v>156</v>
      </c>
      <c r="AV968" s="13" t="s">
        <v>80</v>
      </c>
      <c r="AW968" s="13" t="s">
        <v>30</v>
      </c>
      <c r="AX968" s="13" t="s">
        <v>14</v>
      </c>
      <c r="AY968" s="237" t="s">
        <v>147</v>
      </c>
    </row>
    <row r="969" s="14" customFormat="1">
      <c r="A969" s="14"/>
      <c r="B969" s="238"/>
      <c r="C969" s="239"/>
      <c r="D969" s="229" t="s">
        <v>157</v>
      </c>
      <c r="E969" s="240" t="s">
        <v>1</v>
      </c>
      <c r="F969" s="241" t="s">
        <v>948</v>
      </c>
      <c r="G969" s="239"/>
      <c r="H969" s="242">
        <v>1.74</v>
      </c>
      <c r="I969" s="243"/>
      <c r="J969" s="239"/>
      <c r="K969" s="239"/>
      <c r="L969" s="244"/>
      <c r="M969" s="245"/>
      <c r="N969" s="246"/>
      <c r="O969" s="246"/>
      <c r="P969" s="246"/>
      <c r="Q969" s="246"/>
      <c r="R969" s="246"/>
      <c r="S969" s="246"/>
      <c r="T969" s="247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48" t="s">
        <v>157</v>
      </c>
      <c r="AU969" s="248" t="s">
        <v>156</v>
      </c>
      <c r="AV969" s="14" t="s">
        <v>156</v>
      </c>
      <c r="AW969" s="14" t="s">
        <v>30</v>
      </c>
      <c r="AX969" s="14" t="s">
        <v>14</v>
      </c>
      <c r="AY969" s="248" t="s">
        <v>147</v>
      </c>
    </row>
    <row r="970" s="14" customFormat="1">
      <c r="A970" s="14"/>
      <c r="B970" s="238"/>
      <c r="C970" s="239"/>
      <c r="D970" s="229" t="s">
        <v>157</v>
      </c>
      <c r="E970" s="240" t="s">
        <v>1</v>
      </c>
      <c r="F970" s="241" t="s">
        <v>949</v>
      </c>
      <c r="G970" s="239"/>
      <c r="H970" s="242">
        <v>7.9459999999999997</v>
      </c>
      <c r="I970" s="243"/>
      <c r="J970" s="239"/>
      <c r="K970" s="239"/>
      <c r="L970" s="244"/>
      <c r="M970" s="245"/>
      <c r="N970" s="246"/>
      <c r="O970" s="246"/>
      <c r="P970" s="246"/>
      <c r="Q970" s="246"/>
      <c r="R970" s="246"/>
      <c r="S970" s="246"/>
      <c r="T970" s="247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8" t="s">
        <v>157</v>
      </c>
      <c r="AU970" s="248" t="s">
        <v>156</v>
      </c>
      <c r="AV970" s="14" t="s">
        <v>156</v>
      </c>
      <c r="AW970" s="14" t="s">
        <v>30</v>
      </c>
      <c r="AX970" s="14" t="s">
        <v>14</v>
      </c>
      <c r="AY970" s="248" t="s">
        <v>147</v>
      </c>
    </row>
    <row r="971" s="14" customFormat="1">
      <c r="A971" s="14"/>
      <c r="B971" s="238"/>
      <c r="C971" s="239"/>
      <c r="D971" s="229" t="s">
        <v>157</v>
      </c>
      <c r="E971" s="240" t="s">
        <v>1</v>
      </c>
      <c r="F971" s="241" t="s">
        <v>442</v>
      </c>
      <c r="G971" s="239"/>
      <c r="H971" s="242">
        <v>8.7579999999999991</v>
      </c>
      <c r="I971" s="243"/>
      <c r="J971" s="239"/>
      <c r="K971" s="239"/>
      <c r="L971" s="244"/>
      <c r="M971" s="245"/>
      <c r="N971" s="246"/>
      <c r="O971" s="246"/>
      <c r="P971" s="246"/>
      <c r="Q971" s="246"/>
      <c r="R971" s="246"/>
      <c r="S971" s="246"/>
      <c r="T971" s="247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48" t="s">
        <v>157</v>
      </c>
      <c r="AU971" s="248" t="s">
        <v>156</v>
      </c>
      <c r="AV971" s="14" t="s">
        <v>156</v>
      </c>
      <c r="AW971" s="14" t="s">
        <v>30</v>
      </c>
      <c r="AX971" s="14" t="s">
        <v>14</v>
      </c>
      <c r="AY971" s="248" t="s">
        <v>147</v>
      </c>
    </row>
    <row r="972" s="15" customFormat="1">
      <c r="A972" s="15"/>
      <c r="B972" s="249"/>
      <c r="C972" s="250"/>
      <c r="D972" s="229" t="s">
        <v>157</v>
      </c>
      <c r="E972" s="251" t="s">
        <v>1</v>
      </c>
      <c r="F972" s="252" t="s">
        <v>160</v>
      </c>
      <c r="G972" s="250"/>
      <c r="H972" s="253">
        <v>18.443999999999999</v>
      </c>
      <c r="I972" s="254"/>
      <c r="J972" s="250"/>
      <c r="K972" s="250"/>
      <c r="L972" s="255"/>
      <c r="M972" s="256"/>
      <c r="N972" s="257"/>
      <c r="O972" s="257"/>
      <c r="P972" s="257"/>
      <c r="Q972" s="257"/>
      <c r="R972" s="257"/>
      <c r="S972" s="257"/>
      <c r="T972" s="258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59" t="s">
        <v>157</v>
      </c>
      <c r="AU972" s="259" t="s">
        <v>156</v>
      </c>
      <c r="AV972" s="15" t="s">
        <v>155</v>
      </c>
      <c r="AW972" s="15" t="s">
        <v>30</v>
      </c>
      <c r="AX972" s="15" t="s">
        <v>80</v>
      </c>
      <c r="AY972" s="259" t="s">
        <v>147</v>
      </c>
    </row>
    <row r="973" s="2" customFormat="1" ht="21.75" customHeight="1">
      <c r="A973" s="38"/>
      <c r="B973" s="39"/>
      <c r="C973" s="214" t="s">
        <v>950</v>
      </c>
      <c r="D973" s="214" t="s">
        <v>150</v>
      </c>
      <c r="E973" s="215" t="s">
        <v>445</v>
      </c>
      <c r="F973" s="216" t="s">
        <v>446</v>
      </c>
      <c r="G973" s="217" t="s">
        <v>168</v>
      </c>
      <c r="H973" s="218">
        <v>39.881</v>
      </c>
      <c r="I973" s="219"/>
      <c r="J973" s="220">
        <f>ROUND(I973*H973,2)</f>
        <v>0</v>
      </c>
      <c r="K973" s="216" t="s">
        <v>154</v>
      </c>
      <c r="L973" s="44"/>
      <c r="M973" s="221" t="s">
        <v>1</v>
      </c>
      <c r="N973" s="222" t="s">
        <v>39</v>
      </c>
      <c r="O973" s="91"/>
      <c r="P973" s="223">
        <f>O973*H973</f>
        <v>0</v>
      </c>
      <c r="Q973" s="223">
        <v>0</v>
      </c>
      <c r="R973" s="223">
        <f>Q973*H973</f>
        <v>0</v>
      </c>
      <c r="S973" s="223">
        <v>0</v>
      </c>
      <c r="T973" s="224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5" t="s">
        <v>155</v>
      </c>
      <c r="AT973" s="225" t="s">
        <v>150</v>
      </c>
      <c r="AU973" s="225" t="s">
        <v>156</v>
      </c>
      <c r="AY973" s="17" t="s">
        <v>147</v>
      </c>
      <c r="BE973" s="226">
        <f>IF(N973="základní",J973,0)</f>
        <v>0</v>
      </c>
      <c r="BF973" s="226">
        <f>IF(N973="snížená",J973,0)</f>
        <v>0</v>
      </c>
      <c r="BG973" s="226">
        <f>IF(N973="zákl. přenesená",J973,0)</f>
        <v>0</v>
      </c>
      <c r="BH973" s="226">
        <f>IF(N973="sníž. přenesená",J973,0)</f>
        <v>0</v>
      </c>
      <c r="BI973" s="226">
        <f>IF(N973="nulová",J973,0)</f>
        <v>0</v>
      </c>
      <c r="BJ973" s="17" t="s">
        <v>156</v>
      </c>
      <c r="BK973" s="226">
        <f>ROUND(I973*H973,2)</f>
        <v>0</v>
      </c>
      <c r="BL973" s="17" t="s">
        <v>155</v>
      </c>
      <c r="BM973" s="225" t="s">
        <v>951</v>
      </c>
    </row>
    <row r="974" s="13" customFormat="1">
      <c r="A974" s="13"/>
      <c r="B974" s="227"/>
      <c r="C974" s="228"/>
      <c r="D974" s="229" t="s">
        <v>157</v>
      </c>
      <c r="E974" s="230" t="s">
        <v>1</v>
      </c>
      <c r="F974" s="231" t="s">
        <v>947</v>
      </c>
      <c r="G974" s="228"/>
      <c r="H974" s="230" t="s">
        <v>1</v>
      </c>
      <c r="I974" s="232"/>
      <c r="J974" s="228"/>
      <c r="K974" s="228"/>
      <c r="L974" s="233"/>
      <c r="M974" s="234"/>
      <c r="N974" s="235"/>
      <c r="O974" s="235"/>
      <c r="P974" s="235"/>
      <c r="Q974" s="235"/>
      <c r="R974" s="235"/>
      <c r="S974" s="235"/>
      <c r="T974" s="236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7" t="s">
        <v>157</v>
      </c>
      <c r="AU974" s="237" t="s">
        <v>156</v>
      </c>
      <c r="AV974" s="13" t="s">
        <v>80</v>
      </c>
      <c r="AW974" s="13" t="s">
        <v>30</v>
      </c>
      <c r="AX974" s="13" t="s">
        <v>14</v>
      </c>
      <c r="AY974" s="237" t="s">
        <v>147</v>
      </c>
    </row>
    <row r="975" s="13" customFormat="1">
      <c r="A975" s="13"/>
      <c r="B975" s="227"/>
      <c r="C975" s="228"/>
      <c r="D975" s="229" t="s">
        <v>157</v>
      </c>
      <c r="E975" s="230" t="s">
        <v>1</v>
      </c>
      <c r="F975" s="231" t="s">
        <v>952</v>
      </c>
      <c r="G975" s="228"/>
      <c r="H975" s="230" t="s">
        <v>1</v>
      </c>
      <c r="I975" s="232"/>
      <c r="J975" s="228"/>
      <c r="K975" s="228"/>
      <c r="L975" s="233"/>
      <c r="M975" s="234"/>
      <c r="N975" s="235"/>
      <c r="O975" s="235"/>
      <c r="P975" s="235"/>
      <c r="Q975" s="235"/>
      <c r="R975" s="235"/>
      <c r="S975" s="235"/>
      <c r="T975" s="236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7" t="s">
        <v>157</v>
      </c>
      <c r="AU975" s="237" t="s">
        <v>156</v>
      </c>
      <c r="AV975" s="13" t="s">
        <v>80</v>
      </c>
      <c r="AW975" s="13" t="s">
        <v>30</v>
      </c>
      <c r="AX975" s="13" t="s">
        <v>14</v>
      </c>
      <c r="AY975" s="237" t="s">
        <v>147</v>
      </c>
    </row>
    <row r="976" s="14" customFormat="1">
      <c r="A976" s="14"/>
      <c r="B976" s="238"/>
      <c r="C976" s="239"/>
      <c r="D976" s="229" t="s">
        <v>157</v>
      </c>
      <c r="E976" s="240" t="s">
        <v>1</v>
      </c>
      <c r="F976" s="241" t="s">
        <v>948</v>
      </c>
      <c r="G976" s="239"/>
      <c r="H976" s="242">
        <v>1.74</v>
      </c>
      <c r="I976" s="243"/>
      <c r="J976" s="239"/>
      <c r="K976" s="239"/>
      <c r="L976" s="244"/>
      <c r="M976" s="245"/>
      <c r="N976" s="246"/>
      <c r="O976" s="246"/>
      <c r="P976" s="246"/>
      <c r="Q976" s="246"/>
      <c r="R976" s="246"/>
      <c r="S976" s="246"/>
      <c r="T976" s="247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8" t="s">
        <v>157</v>
      </c>
      <c r="AU976" s="248" t="s">
        <v>156</v>
      </c>
      <c r="AV976" s="14" t="s">
        <v>156</v>
      </c>
      <c r="AW976" s="14" t="s">
        <v>30</v>
      </c>
      <c r="AX976" s="14" t="s">
        <v>14</v>
      </c>
      <c r="AY976" s="248" t="s">
        <v>147</v>
      </c>
    </row>
    <row r="977" s="14" customFormat="1">
      <c r="A977" s="14"/>
      <c r="B977" s="238"/>
      <c r="C977" s="239"/>
      <c r="D977" s="229" t="s">
        <v>157</v>
      </c>
      <c r="E977" s="240" t="s">
        <v>1</v>
      </c>
      <c r="F977" s="241" t="s">
        <v>949</v>
      </c>
      <c r="G977" s="239"/>
      <c r="H977" s="242">
        <v>7.9459999999999997</v>
      </c>
      <c r="I977" s="243"/>
      <c r="J977" s="239"/>
      <c r="K977" s="239"/>
      <c r="L977" s="244"/>
      <c r="M977" s="245"/>
      <c r="N977" s="246"/>
      <c r="O977" s="246"/>
      <c r="P977" s="246"/>
      <c r="Q977" s="246"/>
      <c r="R977" s="246"/>
      <c r="S977" s="246"/>
      <c r="T977" s="247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8" t="s">
        <v>157</v>
      </c>
      <c r="AU977" s="248" t="s">
        <v>156</v>
      </c>
      <c r="AV977" s="14" t="s">
        <v>156</v>
      </c>
      <c r="AW977" s="14" t="s">
        <v>30</v>
      </c>
      <c r="AX977" s="14" t="s">
        <v>14</v>
      </c>
      <c r="AY977" s="248" t="s">
        <v>147</v>
      </c>
    </row>
    <row r="978" s="14" customFormat="1">
      <c r="A978" s="14"/>
      <c r="B978" s="238"/>
      <c r="C978" s="239"/>
      <c r="D978" s="229" t="s">
        <v>157</v>
      </c>
      <c r="E978" s="240" t="s">
        <v>1</v>
      </c>
      <c r="F978" s="241" t="s">
        <v>442</v>
      </c>
      <c r="G978" s="239"/>
      <c r="H978" s="242">
        <v>8.7579999999999991</v>
      </c>
      <c r="I978" s="243"/>
      <c r="J978" s="239"/>
      <c r="K978" s="239"/>
      <c r="L978" s="244"/>
      <c r="M978" s="245"/>
      <c r="N978" s="246"/>
      <c r="O978" s="246"/>
      <c r="P978" s="246"/>
      <c r="Q978" s="246"/>
      <c r="R978" s="246"/>
      <c r="S978" s="246"/>
      <c r="T978" s="247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8" t="s">
        <v>157</v>
      </c>
      <c r="AU978" s="248" t="s">
        <v>156</v>
      </c>
      <c r="AV978" s="14" t="s">
        <v>156</v>
      </c>
      <c r="AW978" s="14" t="s">
        <v>30</v>
      </c>
      <c r="AX978" s="14" t="s">
        <v>14</v>
      </c>
      <c r="AY978" s="248" t="s">
        <v>147</v>
      </c>
    </row>
    <row r="979" s="13" customFormat="1">
      <c r="A979" s="13"/>
      <c r="B979" s="227"/>
      <c r="C979" s="228"/>
      <c r="D979" s="229" t="s">
        <v>157</v>
      </c>
      <c r="E979" s="230" t="s">
        <v>1</v>
      </c>
      <c r="F979" s="231" t="s">
        <v>953</v>
      </c>
      <c r="G979" s="228"/>
      <c r="H979" s="230" t="s">
        <v>1</v>
      </c>
      <c r="I979" s="232"/>
      <c r="J979" s="228"/>
      <c r="K979" s="228"/>
      <c r="L979" s="233"/>
      <c r="M979" s="234"/>
      <c r="N979" s="235"/>
      <c r="O979" s="235"/>
      <c r="P979" s="235"/>
      <c r="Q979" s="235"/>
      <c r="R979" s="235"/>
      <c r="S979" s="235"/>
      <c r="T979" s="236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7" t="s">
        <v>157</v>
      </c>
      <c r="AU979" s="237" t="s">
        <v>156</v>
      </c>
      <c r="AV979" s="13" t="s">
        <v>80</v>
      </c>
      <c r="AW979" s="13" t="s">
        <v>30</v>
      </c>
      <c r="AX979" s="13" t="s">
        <v>14</v>
      </c>
      <c r="AY979" s="237" t="s">
        <v>147</v>
      </c>
    </row>
    <row r="980" s="14" customFormat="1">
      <c r="A980" s="14"/>
      <c r="B980" s="238"/>
      <c r="C980" s="239"/>
      <c r="D980" s="229" t="s">
        <v>157</v>
      </c>
      <c r="E980" s="240" t="s">
        <v>1</v>
      </c>
      <c r="F980" s="241" t="s">
        <v>948</v>
      </c>
      <c r="G980" s="239"/>
      <c r="H980" s="242">
        <v>1.74</v>
      </c>
      <c r="I980" s="243"/>
      <c r="J980" s="239"/>
      <c r="K980" s="239"/>
      <c r="L980" s="244"/>
      <c r="M980" s="245"/>
      <c r="N980" s="246"/>
      <c r="O980" s="246"/>
      <c r="P980" s="246"/>
      <c r="Q980" s="246"/>
      <c r="R980" s="246"/>
      <c r="S980" s="246"/>
      <c r="T980" s="247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8" t="s">
        <v>157</v>
      </c>
      <c r="AU980" s="248" t="s">
        <v>156</v>
      </c>
      <c r="AV980" s="14" t="s">
        <v>156</v>
      </c>
      <c r="AW980" s="14" t="s">
        <v>30</v>
      </c>
      <c r="AX980" s="14" t="s">
        <v>14</v>
      </c>
      <c r="AY980" s="248" t="s">
        <v>147</v>
      </c>
    </row>
    <row r="981" s="14" customFormat="1">
      <c r="A981" s="14"/>
      <c r="B981" s="238"/>
      <c r="C981" s="239"/>
      <c r="D981" s="229" t="s">
        <v>157</v>
      </c>
      <c r="E981" s="240" t="s">
        <v>1</v>
      </c>
      <c r="F981" s="241" t="s">
        <v>949</v>
      </c>
      <c r="G981" s="239"/>
      <c r="H981" s="242">
        <v>7.9459999999999997</v>
      </c>
      <c r="I981" s="243"/>
      <c r="J981" s="239"/>
      <c r="K981" s="239"/>
      <c r="L981" s="244"/>
      <c r="M981" s="245"/>
      <c r="N981" s="246"/>
      <c r="O981" s="246"/>
      <c r="P981" s="246"/>
      <c r="Q981" s="246"/>
      <c r="R981" s="246"/>
      <c r="S981" s="246"/>
      <c r="T981" s="247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8" t="s">
        <v>157</v>
      </c>
      <c r="AU981" s="248" t="s">
        <v>156</v>
      </c>
      <c r="AV981" s="14" t="s">
        <v>156</v>
      </c>
      <c r="AW981" s="14" t="s">
        <v>30</v>
      </c>
      <c r="AX981" s="14" t="s">
        <v>14</v>
      </c>
      <c r="AY981" s="248" t="s">
        <v>147</v>
      </c>
    </row>
    <row r="982" s="14" customFormat="1">
      <c r="A982" s="14"/>
      <c r="B982" s="238"/>
      <c r="C982" s="239"/>
      <c r="D982" s="229" t="s">
        <v>157</v>
      </c>
      <c r="E982" s="240" t="s">
        <v>1</v>
      </c>
      <c r="F982" s="241" t="s">
        <v>442</v>
      </c>
      <c r="G982" s="239"/>
      <c r="H982" s="242">
        <v>8.7579999999999991</v>
      </c>
      <c r="I982" s="243"/>
      <c r="J982" s="239"/>
      <c r="K982" s="239"/>
      <c r="L982" s="244"/>
      <c r="M982" s="245"/>
      <c r="N982" s="246"/>
      <c r="O982" s="246"/>
      <c r="P982" s="246"/>
      <c r="Q982" s="246"/>
      <c r="R982" s="246"/>
      <c r="S982" s="246"/>
      <c r="T982" s="247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8" t="s">
        <v>157</v>
      </c>
      <c r="AU982" s="248" t="s">
        <v>156</v>
      </c>
      <c r="AV982" s="14" t="s">
        <v>156</v>
      </c>
      <c r="AW982" s="14" t="s">
        <v>30</v>
      </c>
      <c r="AX982" s="14" t="s">
        <v>14</v>
      </c>
      <c r="AY982" s="248" t="s">
        <v>147</v>
      </c>
    </row>
    <row r="983" s="13" customFormat="1">
      <c r="A983" s="13"/>
      <c r="B983" s="227"/>
      <c r="C983" s="228"/>
      <c r="D983" s="229" t="s">
        <v>157</v>
      </c>
      <c r="E983" s="230" t="s">
        <v>1</v>
      </c>
      <c r="F983" s="231" t="s">
        <v>954</v>
      </c>
      <c r="G983" s="228"/>
      <c r="H983" s="230" t="s">
        <v>1</v>
      </c>
      <c r="I983" s="232"/>
      <c r="J983" s="228"/>
      <c r="K983" s="228"/>
      <c r="L983" s="233"/>
      <c r="M983" s="234"/>
      <c r="N983" s="235"/>
      <c r="O983" s="235"/>
      <c r="P983" s="235"/>
      <c r="Q983" s="235"/>
      <c r="R983" s="235"/>
      <c r="S983" s="235"/>
      <c r="T983" s="236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7" t="s">
        <v>157</v>
      </c>
      <c r="AU983" s="237" t="s">
        <v>156</v>
      </c>
      <c r="AV983" s="13" t="s">
        <v>80</v>
      </c>
      <c r="AW983" s="13" t="s">
        <v>30</v>
      </c>
      <c r="AX983" s="13" t="s">
        <v>14</v>
      </c>
      <c r="AY983" s="237" t="s">
        <v>147</v>
      </c>
    </row>
    <row r="984" s="14" customFormat="1">
      <c r="A984" s="14"/>
      <c r="B984" s="238"/>
      <c r="C984" s="239"/>
      <c r="D984" s="229" t="s">
        <v>157</v>
      </c>
      <c r="E984" s="240" t="s">
        <v>1</v>
      </c>
      <c r="F984" s="241" t="s">
        <v>955</v>
      </c>
      <c r="G984" s="239"/>
      <c r="H984" s="242">
        <v>1.837</v>
      </c>
      <c r="I984" s="243"/>
      <c r="J984" s="239"/>
      <c r="K984" s="239"/>
      <c r="L984" s="244"/>
      <c r="M984" s="245"/>
      <c r="N984" s="246"/>
      <c r="O984" s="246"/>
      <c r="P984" s="246"/>
      <c r="Q984" s="246"/>
      <c r="R984" s="246"/>
      <c r="S984" s="246"/>
      <c r="T984" s="247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8" t="s">
        <v>157</v>
      </c>
      <c r="AU984" s="248" t="s">
        <v>156</v>
      </c>
      <c r="AV984" s="14" t="s">
        <v>156</v>
      </c>
      <c r="AW984" s="14" t="s">
        <v>30</v>
      </c>
      <c r="AX984" s="14" t="s">
        <v>14</v>
      </c>
      <c r="AY984" s="248" t="s">
        <v>147</v>
      </c>
    </row>
    <row r="985" s="14" customFormat="1">
      <c r="A985" s="14"/>
      <c r="B985" s="238"/>
      <c r="C985" s="239"/>
      <c r="D985" s="229" t="s">
        <v>157</v>
      </c>
      <c r="E985" s="240" t="s">
        <v>1</v>
      </c>
      <c r="F985" s="241" t="s">
        <v>956</v>
      </c>
      <c r="G985" s="239"/>
      <c r="H985" s="242">
        <v>0.73599999999999999</v>
      </c>
      <c r="I985" s="243"/>
      <c r="J985" s="239"/>
      <c r="K985" s="239"/>
      <c r="L985" s="244"/>
      <c r="M985" s="245"/>
      <c r="N985" s="246"/>
      <c r="O985" s="246"/>
      <c r="P985" s="246"/>
      <c r="Q985" s="246"/>
      <c r="R985" s="246"/>
      <c r="S985" s="246"/>
      <c r="T985" s="247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48" t="s">
        <v>157</v>
      </c>
      <c r="AU985" s="248" t="s">
        <v>156</v>
      </c>
      <c r="AV985" s="14" t="s">
        <v>156</v>
      </c>
      <c r="AW985" s="14" t="s">
        <v>30</v>
      </c>
      <c r="AX985" s="14" t="s">
        <v>14</v>
      </c>
      <c r="AY985" s="248" t="s">
        <v>147</v>
      </c>
    </row>
    <row r="986" s="13" customFormat="1">
      <c r="A986" s="13"/>
      <c r="B986" s="227"/>
      <c r="C986" s="228"/>
      <c r="D986" s="229" t="s">
        <v>157</v>
      </c>
      <c r="E986" s="230" t="s">
        <v>1</v>
      </c>
      <c r="F986" s="231" t="s">
        <v>957</v>
      </c>
      <c r="G986" s="228"/>
      <c r="H986" s="230" t="s">
        <v>1</v>
      </c>
      <c r="I986" s="232"/>
      <c r="J986" s="228"/>
      <c r="K986" s="228"/>
      <c r="L986" s="233"/>
      <c r="M986" s="234"/>
      <c r="N986" s="235"/>
      <c r="O986" s="235"/>
      <c r="P986" s="235"/>
      <c r="Q986" s="235"/>
      <c r="R986" s="235"/>
      <c r="S986" s="235"/>
      <c r="T986" s="236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7" t="s">
        <v>157</v>
      </c>
      <c r="AU986" s="237" t="s">
        <v>156</v>
      </c>
      <c r="AV986" s="13" t="s">
        <v>80</v>
      </c>
      <c r="AW986" s="13" t="s">
        <v>30</v>
      </c>
      <c r="AX986" s="13" t="s">
        <v>14</v>
      </c>
      <c r="AY986" s="237" t="s">
        <v>147</v>
      </c>
    </row>
    <row r="987" s="14" customFormat="1">
      <c r="A987" s="14"/>
      <c r="B987" s="238"/>
      <c r="C987" s="239"/>
      <c r="D987" s="229" t="s">
        <v>157</v>
      </c>
      <c r="E987" s="240" t="s">
        <v>1</v>
      </c>
      <c r="F987" s="241" t="s">
        <v>444</v>
      </c>
      <c r="G987" s="239"/>
      <c r="H987" s="242">
        <v>0.41999999999999998</v>
      </c>
      <c r="I987" s="243"/>
      <c r="J987" s="239"/>
      <c r="K987" s="239"/>
      <c r="L987" s="244"/>
      <c r="M987" s="245"/>
      <c r="N987" s="246"/>
      <c r="O987" s="246"/>
      <c r="P987" s="246"/>
      <c r="Q987" s="246"/>
      <c r="R987" s="246"/>
      <c r="S987" s="246"/>
      <c r="T987" s="247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8" t="s">
        <v>157</v>
      </c>
      <c r="AU987" s="248" t="s">
        <v>156</v>
      </c>
      <c r="AV987" s="14" t="s">
        <v>156</v>
      </c>
      <c r="AW987" s="14" t="s">
        <v>30</v>
      </c>
      <c r="AX987" s="14" t="s">
        <v>14</v>
      </c>
      <c r="AY987" s="248" t="s">
        <v>147</v>
      </c>
    </row>
    <row r="988" s="15" customFormat="1">
      <c r="A988" s="15"/>
      <c r="B988" s="249"/>
      <c r="C988" s="250"/>
      <c r="D988" s="229" t="s">
        <v>157</v>
      </c>
      <c r="E988" s="251" t="s">
        <v>1</v>
      </c>
      <c r="F988" s="252" t="s">
        <v>160</v>
      </c>
      <c r="G988" s="250"/>
      <c r="H988" s="253">
        <v>39.880999999999993</v>
      </c>
      <c r="I988" s="254"/>
      <c r="J988" s="250"/>
      <c r="K988" s="250"/>
      <c r="L988" s="255"/>
      <c r="M988" s="256"/>
      <c r="N988" s="257"/>
      <c r="O988" s="257"/>
      <c r="P988" s="257"/>
      <c r="Q988" s="257"/>
      <c r="R988" s="257"/>
      <c r="S988" s="257"/>
      <c r="T988" s="258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59" t="s">
        <v>157</v>
      </c>
      <c r="AU988" s="259" t="s">
        <v>156</v>
      </c>
      <c r="AV988" s="15" t="s">
        <v>155</v>
      </c>
      <c r="AW988" s="15" t="s">
        <v>30</v>
      </c>
      <c r="AX988" s="15" t="s">
        <v>80</v>
      </c>
      <c r="AY988" s="259" t="s">
        <v>147</v>
      </c>
    </row>
    <row r="989" s="2" customFormat="1" ht="37.8" customHeight="1">
      <c r="A989" s="38"/>
      <c r="B989" s="39"/>
      <c r="C989" s="214" t="s">
        <v>640</v>
      </c>
      <c r="D989" s="214" t="s">
        <v>150</v>
      </c>
      <c r="E989" s="215" t="s">
        <v>449</v>
      </c>
      <c r="F989" s="216" t="s">
        <v>450</v>
      </c>
      <c r="G989" s="217" t="s">
        <v>168</v>
      </c>
      <c r="H989" s="218">
        <v>18.443999999999999</v>
      </c>
      <c r="I989" s="219"/>
      <c r="J989" s="220">
        <f>ROUND(I989*H989,2)</f>
        <v>0</v>
      </c>
      <c r="K989" s="216" t="s">
        <v>154</v>
      </c>
      <c r="L989" s="44"/>
      <c r="M989" s="221" t="s">
        <v>1</v>
      </c>
      <c r="N989" s="222" t="s">
        <v>39</v>
      </c>
      <c r="O989" s="91"/>
      <c r="P989" s="223">
        <f>O989*H989</f>
        <v>0</v>
      </c>
      <c r="Q989" s="223">
        <v>0</v>
      </c>
      <c r="R989" s="223">
        <f>Q989*H989</f>
        <v>0</v>
      </c>
      <c r="S989" s="223">
        <v>0</v>
      </c>
      <c r="T989" s="224">
        <f>S989*H989</f>
        <v>0</v>
      </c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R989" s="225" t="s">
        <v>155</v>
      </c>
      <c r="AT989" s="225" t="s">
        <v>150</v>
      </c>
      <c r="AU989" s="225" t="s">
        <v>156</v>
      </c>
      <c r="AY989" s="17" t="s">
        <v>147</v>
      </c>
      <c r="BE989" s="226">
        <f>IF(N989="základní",J989,0)</f>
        <v>0</v>
      </c>
      <c r="BF989" s="226">
        <f>IF(N989="snížená",J989,0)</f>
        <v>0</v>
      </c>
      <c r="BG989" s="226">
        <f>IF(N989="zákl. přenesená",J989,0)</f>
        <v>0</v>
      </c>
      <c r="BH989" s="226">
        <f>IF(N989="sníž. přenesená",J989,0)</f>
        <v>0</v>
      </c>
      <c r="BI989" s="226">
        <f>IF(N989="nulová",J989,0)</f>
        <v>0</v>
      </c>
      <c r="BJ989" s="17" t="s">
        <v>156</v>
      </c>
      <c r="BK989" s="226">
        <f>ROUND(I989*H989,2)</f>
        <v>0</v>
      </c>
      <c r="BL989" s="17" t="s">
        <v>155</v>
      </c>
      <c r="BM989" s="225" t="s">
        <v>958</v>
      </c>
    </row>
    <row r="990" s="13" customFormat="1">
      <c r="A990" s="13"/>
      <c r="B990" s="227"/>
      <c r="C990" s="228"/>
      <c r="D990" s="229" t="s">
        <v>157</v>
      </c>
      <c r="E990" s="230" t="s">
        <v>1</v>
      </c>
      <c r="F990" s="231" t="s">
        <v>947</v>
      </c>
      <c r="G990" s="228"/>
      <c r="H990" s="230" t="s">
        <v>1</v>
      </c>
      <c r="I990" s="232"/>
      <c r="J990" s="228"/>
      <c r="K990" s="228"/>
      <c r="L990" s="233"/>
      <c r="M990" s="234"/>
      <c r="N990" s="235"/>
      <c r="O990" s="235"/>
      <c r="P990" s="235"/>
      <c r="Q990" s="235"/>
      <c r="R990" s="235"/>
      <c r="S990" s="235"/>
      <c r="T990" s="236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7" t="s">
        <v>157</v>
      </c>
      <c r="AU990" s="237" t="s">
        <v>156</v>
      </c>
      <c r="AV990" s="13" t="s">
        <v>80</v>
      </c>
      <c r="AW990" s="13" t="s">
        <v>30</v>
      </c>
      <c r="AX990" s="13" t="s">
        <v>14</v>
      </c>
      <c r="AY990" s="237" t="s">
        <v>147</v>
      </c>
    </row>
    <row r="991" s="14" customFormat="1">
      <c r="A991" s="14"/>
      <c r="B991" s="238"/>
      <c r="C991" s="239"/>
      <c r="D991" s="229" t="s">
        <v>157</v>
      </c>
      <c r="E991" s="240" t="s">
        <v>1</v>
      </c>
      <c r="F991" s="241" t="s">
        <v>948</v>
      </c>
      <c r="G991" s="239"/>
      <c r="H991" s="242">
        <v>1.74</v>
      </c>
      <c r="I991" s="243"/>
      <c r="J991" s="239"/>
      <c r="K991" s="239"/>
      <c r="L991" s="244"/>
      <c r="M991" s="245"/>
      <c r="N991" s="246"/>
      <c r="O991" s="246"/>
      <c r="P991" s="246"/>
      <c r="Q991" s="246"/>
      <c r="R991" s="246"/>
      <c r="S991" s="246"/>
      <c r="T991" s="247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8" t="s">
        <v>157</v>
      </c>
      <c r="AU991" s="248" t="s">
        <v>156</v>
      </c>
      <c r="AV991" s="14" t="s">
        <v>156</v>
      </c>
      <c r="AW991" s="14" t="s">
        <v>30</v>
      </c>
      <c r="AX991" s="14" t="s">
        <v>14</v>
      </c>
      <c r="AY991" s="248" t="s">
        <v>147</v>
      </c>
    </row>
    <row r="992" s="14" customFormat="1">
      <c r="A992" s="14"/>
      <c r="B992" s="238"/>
      <c r="C992" s="239"/>
      <c r="D992" s="229" t="s">
        <v>157</v>
      </c>
      <c r="E992" s="240" t="s">
        <v>1</v>
      </c>
      <c r="F992" s="241" t="s">
        <v>949</v>
      </c>
      <c r="G992" s="239"/>
      <c r="H992" s="242">
        <v>7.9459999999999997</v>
      </c>
      <c r="I992" s="243"/>
      <c r="J992" s="239"/>
      <c r="K992" s="239"/>
      <c r="L992" s="244"/>
      <c r="M992" s="245"/>
      <c r="N992" s="246"/>
      <c r="O992" s="246"/>
      <c r="P992" s="246"/>
      <c r="Q992" s="246"/>
      <c r="R992" s="246"/>
      <c r="S992" s="246"/>
      <c r="T992" s="247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48" t="s">
        <v>157</v>
      </c>
      <c r="AU992" s="248" t="s">
        <v>156</v>
      </c>
      <c r="AV992" s="14" t="s">
        <v>156</v>
      </c>
      <c r="AW992" s="14" t="s">
        <v>30</v>
      </c>
      <c r="AX992" s="14" t="s">
        <v>14</v>
      </c>
      <c r="AY992" s="248" t="s">
        <v>147</v>
      </c>
    </row>
    <row r="993" s="14" customFormat="1">
      <c r="A993" s="14"/>
      <c r="B993" s="238"/>
      <c r="C993" s="239"/>
      <c r="D993" s="229" t="s">
        <v>157</v>
      </c>
      <c r="E993" s="240" t="s">
        <v>1</v>
      </c>
      <c r="F993" s="241" t="s">
        <v>442</v>
      </c>
      <c r="G993" s="239"/>
      <c r="H993" s="242">
        <v>8.7579999999999991</v>
      </c>
      <c r="I993" s="243"/>
      <c r="J993" s="239"/>
      <c r="K993" s="239"/>
      <c r="L993" s="244"/>
      <c r="M993" s="245"/>
      <c r="N993" s="246"/>
      <c r="O993" s="246"/>
      <c r="P993" s="246"/>
      <c r="Q993" s="246"/>
      <c r="R993" s="246"/>
      <c r="S993" s="246"/>
      <c r="T993" s="247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48" t="s">
        <v>157</v>
      </c>
      <c r="AU993" s="248" t="s">
        <v>156</v>
      </c>
      <c r="AV993" s="14" t="s">
        <v>156</v>
      </c>
      <c r="AW993" s="14" t="s">
        <v>30</v>
      </c>
      <c r="AX993" s="14" t="s">
        <v>14</v>
      </c>
      <c r="AY993" s="248" t="s">
        <v>147</v>
      </c>
    </row>
    <row r="994" s="15" customFormat="1">
      <c r="A994" s="15"/>
      <c r="B994" s="249"/>
      <c r="C994" s="250"/>
      <c r="D994" s="229" t="s">
        <v>157</v>
      </c>
      <c r="E994" s="251" t="s">
        <v>1</v>
      </c>
      <c r="F994" s="252" t="s">
        <v>160</v>
      </c>
      <c r="G994" s="250"/>
      <c r="H994" s="253">
        <v>18.443999999999999</v>
      </c>
      <c r="I994" s="254"/>
      <c r="J994" s="250"/>
      <c r="K994" s="250"/>
      <c r="L994" s="255"/>
      <c r="M994" s="256"/>
      <c r="N994" s="257"/>
      <c r="O994" s="257"/>
      <c r="P994" s="257"/>
      <c r="Q994" s="257"/>
      <c r="R994" s="257"/>
      <c r="S994" s="257"/>
      <c r="T994" s="258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59" t="s">
        <v>157</v>
      </c>
      <c r="AU994" s="259" t="s">
        <v>156</v>
      </c>
      <c r="AV994" s="15" t="s">
        <v>155</v>
      </c>
      <c r="AW994" s="15" t="s">
        <v>30</v>
      </c>
      <c r="AX994" s="15" t="s">
        <v>80</v>
      </c>
      <c r="AY994" s="259" t="s">
        <v>147</v>
      </c>
    </row>
    <row r="995" s="2" customFormat="1" ht="16.5" customHeight="1">
      <c r="A995" s="38"/>
      <c r="B995" s="39"/>
      <c r="C995" s="260" t="s">
        <v>959</v>
      </c>
      <c r="D995" s="260" t="s">
        <v>413</v>
      </c>
      <c r="E995" s="261" t="s">
        <v>452</v>
      </c>
      <c r="F995" s="262" t="s">
        <v>453</v>
      </c>
      <c r="G995" s="263" t="s">
        <v>168</v>
      </c>
      <c r="H995" s="264">
        <v>19.366</v>
      </c>
      <c r="I995" s="265"/>
      <c r="J995" s="266">
        <f>ROUND(I995*H995,2)</f>
        <v>0</v>
      </c>
      <c r="K995" s="262" t="s">
        <v>416</v>
      </c>
      <c r="L995" s="267"/>
      <c r="M995" s="268" t="s">
        <v>1</v>
      </c>
      <c r="N995" s="269" t="s">
        <v>39</v>
      </c>
      <c r="O995" s="91"/>
      <c r="P995" s="223">
        <f>O995*H995</f>
        <v>0</v>
      </c>
      <c r="Q995" s="223">
        <v>0</v>
      </c>
      <c r="R995" s="223">
        <f>Q995*H995</f>
        <v>0</v>
      </c>
      <c r="S995" s="223">
        <v>0</v>
      </c>
      <c r="T995" s="224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25" t="s">
        <v>173</v>
      </c>
      <c r="AT995" s="225" t="s">
        <v>413</v>
      </c>
      <c r="AU995" s="225" t="s">
        <v>156</v>
      </c>
      <c r="AY995" s="17" t="s">
        <v>147</v>
      </c>
      <c r="BE995" s="226">
        <f>IF(N995="základní",J995,0)</f>
        <v>0</v>
      </c>
      <c r="BF995" s="226">
        <f>IF(N995="snížená",J995,0)</f>
        <v>0</v>
      </c>
      <c r="BG995" s="226">
        <f>IF(N995="zákl. přenesená",J995,0)</f>
        <v>0</v>
      </c>
      <c r="BH995" s="226">
        <f>IF(N995="sníž. přenesená",J995,0)</f>
        <v>0</v>
      </c>
      <c r="BI995" s="226">
        <f>IF(N995="nulová",J995,0)</f>
        <v>0</v>
      </c>
      <c r="BJ995" s="17" t="s">
        <v>156</v>
      </c>
      <c r="BK995" s="226">
        <f>ROUND(I995*H995,2)</f>
        <v>0</v>
      </c>
      <c r="BL995" s="17" t="s">
        <v>155</v>
      </c>
      <c r="BM995" s="225" t="s">
        <v>960</v>
      </c>
    </row>
    <row r="996" s="14" customFormat="1">
      <c r="A996" s="14"/>
      <c r="B996" s="238"/>
      <c r="C996" s="239"/>
      <c r="D996" s="229" t="s">
        <v>157</v>
      </c>
      <c r="E996" s="240" t="s">
        <v>1</v>
      </c>
      <c r="F996" s="241" t="s">
        <v>961</v>
      </c>
      <c r="G996" s="239"/>
      <c r="H996" s="242">
        <v>19.366</v>
      </c>
      <c r="I996" s="243"/>
      <c r="J996" s="239"/>
      <c r="K996" s="239"/>
      <c r="L996" s="244"/>
      <c r="M996" s="245"/>
      <c r="N996" s="246"/>
      <c r="O996" s="246"/>
      <c r="P996" s="246"/>
      <c r="Q996" s="246"/>
      <c r="R996" s="246"/>
      <c r="S996" s="246"/>
      <c r="T996" s="247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8" t="s">
        <v>157</v>
      </c>
      <c r="AU996" s="248" t="s">
        <v>156</v>
      </c>
      <c r="AV996" s="14" t="s">
        <v>156</v>
      </c>
      <c r="AW996" s="14" t="s">
        <v>30</v>
      </c>
      <c r="AX996" s="14" t="s">
        <v>14</v>
      </c>
      <c r="AY996" s="248" t="s">
        <v>147</v>
      </c>
    </row>
    <row r="997" s="15" customFormat="1">
      <c r="A997" s="15"/>
      <c r="B997" s="249"/>
      <c r="C997" s="250"/>
      <c r="D997" s="229" t="s">
        <v>157</v>
      </c>
      <c r="E997" s="251" t="s">
        <v>1</v>
      </c>
      <c r="F997" s="252" t="s">
        <v>160</v>
      </c>
      <c r="G997" s="250"/>
      <c r="H997" s="253">
        <v>19.366</v>
      </c>
      <c r="I997" s="254"/>
      <c r="J997" s="250"/>
      <c r="K997" s="250"/>
      <c r="L997" s="255"/>
      <c r="M997" s="256"/>
      <c r="N997" s="257"/>
      <c r="O997" s="257"/>
      <c r="P997" s="257"/>
      <c r="Q997" s="257"/>
      <c r="R997" s="257"/>
      <c r="S997" s="257"/>
      <c r="T997" s="258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59" t="s">
        <v>157</v>
      </c>
      <c r="AU997" s="259" t="s">
        <v>156</v>
      </c>
      <c r="AV997" s="15" t="s">
        <v>155</v>
      </c>
      <c r="AW997" s="15" t="s">
        <v>30</v>
      </c>
      <c r="AX997" s="15" t="s">
        <v>80</v>
      </c>
      <c r="AY997" s="259" t="s">
        <v>147</v>
      </c>
    </row>
    <row r="998" s="2" customFormat="1" ht="33" customHeight="1">
      <c r="A998" s="38"/>
      <c r="B998" s="39"/>
      <c r="C998" s="214" t="s">
        <v>644</v>
      </c>
      <c r="D998" s="214" t="s">
        <v>150</v>
      </c>
      <c r="E998" s="215" t="s">
        <v>457</v>
      </c>
      <c r="F998" s="216" t="s">
        <v>458</v>
      </c>
      <c r="G998" s="217" t="s">
        <v>168</v>
      </c>
      <c r="H998" s="218">
        <v>18.443999999999999</v>
      </c>
      <c r="I998" s="219"/>
      <c r="J998" s="220">
        <f>ROUND(I998*H998,2)</f>
        <v>0</v>
      </c>
      <c r="K998" s="216" t="s">
        <v>154</v>
      </c>
      <c r="L998" s="44"/>
      <c r="M998" s="221" t="s">
        <v>1</v>
      </c>
      <c r="N998" s="222" t="s">
        <v>39</v>
      </c>
      <c r="O998" s="91"/>
      <c r="P998" s="223">
        <f>O998*H998</f>
        <v>0</v>
      </c>
      <c r="Q998" s="223">
        <v>0</v>
      </c>
      <c r="R998" s="223">
        <f>Q998*H998</f>
        <v>0</v>
      </c>
      <c r="S998" s="223">
        <v>0</v>
      </c>
      <c r="T998" s="224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5" t="s">
        <v>155</v>
      </c>
      <c r="AT998" s="225" t="s">
        <v>150</v>
      </c>
      <c r="AU998" s="225" t="s">
        <v>156</v>
      </c>
      <c r="AY998" s="17" t="s">
        <v>147</v>
      </c>
      <c r="BE998" s="226">
        <f>IF(N998="základní",J998,0)</f>
        <v>0</v>
      </c>
      <c r="BF998" s="226">
        <f>IF(N998="snížená",J998,0)</f>
        <v>0</v>
      </c>
      <c r="BG998" s="226">
        <f>IF(N998="zákl. přenesená",J998,0)</f>
        <v>0</v>
      </c>
      <c r="BH998" s="226">
        <f>IF(N998="sníž. přenesená",J998,0)</f>
        <v>0</v>
      </c>
      <c r="BI998" s="226">
        <f>IF(N998="nulová",J998,0)</f>
        <v>0</v>
      </c>
      <c r="BJ998" s="17" t="s">
        <v>156</v>
      </c>
      <c r="BK998" s="226">
        <f>ROUND(I998*H998,2)</f>
        <v>0</v>
      </c>
      <c r="BL998" s="17" t="s">
        <v>155</v>
      </c>
      <c r="BM998" s="225" t="s">
        <v>962</v>
      </c>
    </row>
    <row r="999" s="13" customFormat="1">
      <c r="A999" s="13"/>
      <c r="B999" s="227"/>
      <c r="C999" s="228"/>
      <c r="D999" s="229" t="s">
        <v>157</v>
      </c>
      <c r="E999" s="230" t="s">
        <v>1</v>
      </c>
      <c r="F999" s="231" t="s">
        <v>947</v>
      </c>
      <c r="G999" s="228"/>
      <c r="H999" s="230" t="s">
        <v>1</v>
      </c>
      <c r="I999" s="232"/>
      <c r="J999" s="228"/>
      <c r="K999" s="228"/>
      <c r="L999" s="233"/>
      <c r="M999" s="234"/>
      <c r="N999" s="235"/>
      <c r="O999" s="235"/>
      <c r="P999" s="235"/>
      <c r="Q999" s="235"/>
      <c r="R999" s="235"/>
      <c r="S999" s="235"/>
      <c r="T999" s="236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7" t="s">
        <v>157</v>
      </c>
      <c r="AU999" s="237" t="s">
        <v>156</v>
      </c>
      <c r="AV999" s="13" t="s">
        <v>80</v>
      </c>
      <c r="AW999" s="13" t="s">
        <v>30</v>
      </c>
      <c r="AX999" s="13" t="s">
        <v>14</v>
      </c>
      <c r="AY999" s="237" t="s">
        <v>147</v>
      </c>
    </row>
    <row r="1000" s="14" customFormat="1">
      <c r="A1000" s="14"/>
      <c r="B1000" s="238"/>
      <c r="C1000" s="239"/>
      <c r="D1000" s="229" t="s">
        <v>157</v>
      </c>
      <c r="E1000" s="240" t="s">
        <v>1</v>
      </c>
      <c r="F1000" s="241" t="s">
        <v>948</v>
      </c>
      <c r="G1000" s="239"/>
      <c r="H1000" s="242">
        <v>1.74</v>
      </c>
      <c r="I1000" s="243"/>
      <c r="J1000" s="239"/>
      <c r="K1000" s="239"/>
      <c r="L1000" s="244"/>
      <c r="M1000" s="245"/>
      <c r="N1000" s="246"/>
      <c r="O1000" s="246"/>
      <c r="P1000" s="246"/>
      <c r="Q1000" s="246"/>
      <c r="R1000" s="246"/>
      <c r="S1000" s="246"/>
      <c r="T1000" s="247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8" t="s">
        <v>157</v>
      </c>
      <c r="AU1000" s="248" t="s">
        <v>156</v>
      </c>
      <c r="AV1000" s="14" t="s">
        <v>156</v>
      </c>
      <c r="AW1000" s="14" t="s">
        <v>30</v>
      </c>
      <c r="AX1000" s="14" t="s">
        <v>14</v>
      </c>
      <c r="AY1000" s="248" t="s">
        <v>147</v>
      </c>
    </row>
    <row r="1001" s="14" customFormat="1">
      <c r="A1001" s="14"/>
      <c r="B1001" s="238"/>
      <c r="C1001" s="239"/>
      <c r="D1001" s="229" t="s">
        <v>157</v>
      </c>
      <c r="E1001" s="240" t="s">
        <v>1</v>
      </c>
      <c r="F1001" s="241" t="s">
        <v>949</v>
      </c>
      <c r="G1001" s="239"/>
      <c r="H1001" s="242">
        <v>7.9459999999999997</v>
      </c>
      <c r="I1001" s="243"/>
      <c r="J1001" s="239"/>
      <c r="K1001" s="239"/>
      <c r="L1001" s="244"/>
      <c r="M1001" s="245"/>
      <c r="N1001" s="246"/>
      <c r="O1001" s="246"/>
      <c r="P1001" s="246"/>
      <c r="Q1001" s="246"/>
      <c r="R1001" s="246"/>
      <c r="S1001" s="246"/>
      <c r="T1001" s="247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8" t="s">
        <v>157</v>
      </c>
      <c r="AU1001" s="248" t="s">
        <v>156</v>
      </c>
      <c r="AV1001" s="14" t="s">
        <v>156</v>
      </c>
      <c r="AW1001" s="14" t="s">
        <v>30</v>
      </c>
      <c r="AX1001" s="14" t="s">
        <v>14</v>
      </c>
      <c r="AY1001" s="248" t="s">
        <v>147</v>
      </c>
    </row>
    <row r="1002" s="14" customFormat="1">
      <c r="A1002" s="14"/>
      <c r="B1002" s="238"/>
      <c r="C1002" s="239"/>
      <c r="D1002" s="229" t="s">
        <v>157</v>
      </c>
      <c r="E1002" s="240" t="s">
        <v>1</v>
      </c>
      <c r="F1002" s="241" t="s">
        <v>442</v>
      </c>
      <c r="G1002" s="239"/>
      <c r="H1002" s="242">
        <v>8.7579999999999991</v>
      </c>
      <c r="I1002" s="243"/>
      <c r="J1002" s="239"/>
      <c r="K1002" s="239"/>
      <c r="L1002" s="244"/>
      <c r="M1002" s="245"/>
      <c r="N1002" s="246"/>
      <c r="O1002" s="246"/>
      <c r="P1002" s="246"/>
      <c r="Q1002" s="246"/>
      <c r="R1002" s="246"/>
      <c r="S1002" s="246"/>
      <c r="T1002" s="247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8" t="s">
        <v>157</v>
      </c>
      <c r="AU1002" s="248" t="s">
        <v>156</v>
      </c>
      <c r="AV1002" s="14" t="s">
        <v>156</v>
      </c>
      <c r="AW1002" s="14" t="s">
        <v>30</v>
      </c>
      <c r="AX1002" s="14" t="s">
        <v>14</v>
      </c>
      <c r="AY1002" s="248" t="s">
        <v>147</v>
      </c>
    </row>
    <row r="1003" s="15" customFormat="1">
      <c r="A1003" s="15"/>
      <c r="B1003" s="249"/>
      <c r="C1003" s="250"/>
      <c r="D1003" s="229" t="s">
        <v>157</v>
      </c>
      <c r="E1003" s="251" t="s">
        <v>1</v>
      </c>
      <c r="F1003" s="252" t="s">
        <v>160</v>
      </c>
      <c r="G1003" s="250"/>
      <c r="H1003" s="253">
        <v>18.443999999999999</v>
      </c>
      <c r="I1003" s="254"/>
      <c r="J1003" s="250"/>
      <c r="K1003" s="250"/>
      <c r="L1003" s="255"/>
      <c r="M1003" s="256"/>
      <c r="N1003" s="257"/>
      <c r="O1003" s="257"/>
      <c r="P1003" s="257"/>
      <c r="Q1003" s="257"/>
      <c r="R1003" s="257"/>
      <c r="S1003" s="257"/>
      <c r="T1003" s="258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59" t="s">
        <v>157</v>
      </c>
      <c r="AU1003" s="259" t="s">
        <v>156</v>
      </c>
      <c r="AV1003" s="15" t="s">
        <v>155</v>
      </c>
      <c r="AW1003" s="15" t="s">
        <v>30</v>
      </c>
      <c r="AX1003" s="15" t="s">
        <v>80</v>
      </c>
      <c r="AY1003" s="259" t="s">
        <v>147</v>
      </c>
    </row>
    <row r="1004" s="2" customFormat="1" ht="24.15" customHeight="1">
      <c r="A1004" s="38"/>
      <c r="B1004" s="39"/>
      <c r="C1004" s="214" t="s">
        <v>963</v>
      </c>
      <c r="D1004" s="214" t="s">
        <v>150</v>
      </c>
      <c r="E1004" s="215" t="s">
        <v>460</v>
      </c>
      <c r="F1004" s="216" t="s">
        <v>461</v>
      </c>
      <c r="G1004" s="217" t="s">
        <v>168</v>
      </c>
      <c r="H1004" s="218">
        <v>21.437000000000001</v>
      </c>
      <c r="I1004" s="219"/>
      <c r="J1004" s="220">
        <f>ROUND(I1004*H1004,2)</f>
        <v>0</v>
      </c>
      <c r="K1004" s="216" t="s">
        <v>154</v>
      </c>
      <c r="L1004" s="44"/>
      <c r="M1004" s="221" t="s">
        <v>1</v>
      </c>
      <c r="N1004" s="222" t="s">
        <v>39</v>
      </c>
      <c r="O1004" s="91"/>
      <c r="P1004" s="223">
        <f>O1004*H1004</f>
        <v>0</v>
      </c>
      <c r="Q1004" s="223">
        <v>0</v>
      </c>
      <c r="R1004" s="223">
        <f>Q1004*H1004</f>
        <v>0</v>
      </c>
      <c r="S1004" s="223">
        <v>0</v>
      </c>
      <c r="T1004" s="224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5" t="s">
        <v>155</v>
      </c>
      <c r="AT1004" s="225" t="s">
        <v>150</v>
      </c>
      <c r="AU1004" s="225" t="s">
        <v>156</v>
      </c>
      <c r="AY1004" s="17" t="s">
        <v>147</v>
      </c>
      <c r="BE1004" s="226">
        <f>IF(N1004="základní",J1004,0)</f>
        <v>0</v>
      </c>
      <c r="BF1004" s="226">
        <f>IF(N1004="snížená",J1004,0)</f>
        <v>0</v>
      </c>
      <c r="BG1004" s="226">
        <f>IF(N1004="zákl. přenesená",J1004,0)</f>
        <v>0</v>
      </c>
      <c r="BH1004" s="226">
        <f>IF(N1004="sníž. přenesená",J1004,0)</f>
        <v>0</v>
      </c>
      <c r="BI1004" s="226">
        <f>IF(N1004="nulová",J1004,0)</f>
        <v>0</v>
      </c>
      <c r="BJ1004" s="17" t="s">
        <v>156</v>
      </c>
      <c r="BK1004" s="226">
        <f>ROUND(I1004*H1004,2)</f>
        <v>0</v>
      </c>
      <c r="BL1004" s="17" t="s">
        <v>155</v>
      </c>
      <c r="BM1004" s="225" t="s">
        <v>964</v>
      </c>
    </row>
    <row r="1005" s="13" customFormat="1">
      <c r="A1005" s="13"/>
      <c r="B1005" s="227"/>
      <c r="C1005" s="228"/>
      <c r="D1005" s="229" t="s">
        <v>157</v>
      </c>
      <c r="E1005" s="230" t="s">
        <v>1</v>
      </c>
      <c r="F1005" s="231" t="s">
        <v>947</v>
      </c>
      <c r="G1005" s="228"/>
      <c r="H1005" s="230" t="s">
        <v>1</v>
      </c>
      <c r="I1005" s="232"/>
      <c r="J1005" s="228"/>
      <c r="K1005" s="228"/>
      <c r="L1005" s="233"/>
      <c r="M1005" s="234"/>
      <c r="N1005" s="235"/>
      <c r="O1005" s="235"/>
      <c r="P1005" s="235"/>
      <c r="Q1005" s="235"/>
      <c r="R1005" s="235"/>
      <c r="S1005" s="235"/>
      <c r="T1005" s="236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7" t="s">
        <v>157</v>
      </c>
      <c r="AU1005" s="237" t="s">
        <v>156</v>
      </c>
      <c r="AV1005" s="13" t="s">
        <v>80</v>
      </c>
      <c r="AW1005" s="13" t="s">
        <v>30</v>
      </c>
      <c r="AX1005" s="13" t="s">
        <v>14</v>
      </c>
      <c r="AY1005" s="237" t="s">
        <v>147</v>
      </c>
    </row>
    <row r="1006" s="14" customFormat="1">
      <c r="A1006" s="14"/>
      <c r="B1006" s="238"/>
      <c r="C1006" s="239"/>
      <c r="D1006" s="229" t="s">
        <v>157</v>
      </c>
      <c r="E1006" s="240" t="s">
        <v>1</v>
      </c>
      <c r="F1006" s="241" t="s">
        <v>948</v>
      </c>
      <c r="G1006" s="239"/>
      <c r="H1006" s="242">
        <v>1.74</v>
      </c>
      <c r="I1006" s="243"/>
      <c r="J1006" s="239"/>
      <c r="K1006" s="239"/>
      <c r="L1006" s="244"/>
      <c r="M1006" s="245"/>
      <c r="N1006" s="246"/>
      <c r="O1006" s="246"/>
      <c r="P1006" s="246"/>
      <c r="Q1006" s="246"/>
      <c r="R1006" s="246"/>
      <c r="S1006" s="246"/>
      <c r="T1006" s="247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8" t="s">
        <v>157</v>
      </c>
      <c r="AU1006" s="248" t="s">
        <v>156</v>
      </c>
      <c r="AV1006" s="14" t="s">
        <v>156</v>
      </c>
      <c r="AW1006" s="14" t="s">
        <v>30</v>
      </c>
      <c r="AX1006" s="14" t="s">
        <v>14</v>
      </c>
      <c r="AY1006" s="248" t="s">
        <v>147</v>
      </c>
    </row>
    <row r="1007" s="14" customFormat="1">
      <c r="A1007" s="14"/>
      <c r="B1007" s="238"/>
      <c r="C1007" s="239"/>
      <c r="D1007" s="229" t="s">
        <v>157</v>
      </c>
      <c r="E1007" s="240" t="s">
        <v>1</v>
      </c>
      <c r="F1007" s="241" t="s">
        <v>949</v>
      </c>
      <c r="G1007" s="239"/>
      <c r="H1007" s="242">
        <v>7.9459999999999997</v>
      </c>
      <c r="I1007" s="243"/>
      <c r="J1007" s="239"/>
      <c r="K1007" s="239"/>
      <c r="L1007" s="244"/>
      <c r="M1007" s="245"/>
      <c r="N1007" s="246"/>
      <c r="O1007" s="246"/>
      <c r="P1007" s="246"/>
      <c r="Q1007" s="246"/>
      <c r="R1007" s="246"/>
      <c r="S1007" s="246"/>
      <c r="T1007" s="247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8" t="s">
        <v>157</v>
      </c>
      <c r="AU1007" s="248" t="s">
        <v>156</v>
      </c>
      <c r="AV1007" s="14" t="s">
        <v>156</v>
      </c>
      <c r="AW1007" s="14" t="s">
        <v>30</v>
      </c>
      <c r="AX1007" s="14" t="s">
        <v>14</v>
      </c>
      <c r="AY1007" s="248" t="s">
        <v>147</v>
      </c>
    </row>
    <row r="1008" s="14" customFormat="1">
      <c r="A1008" s="14"/>
      <c r="B1008" s="238"/>
      <c r="C1008" s="239"/>
      <c r="D1008" s="229" t="s">
        <v>157</v>
      </c>
      <c r="E1008" s="240" t="s">
        <v>1</v>
      </c>
      <c r="F1008" s="241" t="s">
        <v>442</v>
      </c>
      <c r="G1008" s="239"/>
      <c r="H1008" s="242">
        <v>8.7579999999999991</v>
      </c>
      <c r="I1008" s="243"/>
      <c r="J1008" s="239"/>
      <c r="K1008" s="239"/>
      <c r="L1008" s="244"/>
      <c r="M1008" s="245"/>
      <c r="N1008" s="246"/>
      <c r="O1008" s="246"/>
      <c r="P1008" s="246"/>
      <c r="Q1008" s="246"/>
      <c r="R1008" s="246"/>
      <c r="S1008" s="246"/>
      <c r="T1008" s="247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8" t="s">
        <v>157</v>
      </c>
      <c r="AU1008" s="248" t="s">
        <v>156</v>
      </c>
      <c r="AV1008" s="14" t="s">
        <v>156</v>
      </c>
      <c r="AW1008" s="14" t="s">
        <v>30</v>
      </c>
      <c r="AX1008" s="14" t="s">
        <v>14</v>
      </c>
      <c r="AY1008" s="248" t="s">
        <v>147</v>
      </c>
    </row>
    <row r="1009" s="13" customFormat="1">
      <c r="A1009" s="13"/>
      <c r="B1009" s="227"/>
      <c r="C1009" s="228"/>
      <c r="D1009" s="229" t="s">
        <v>157</v>
      </c>
      <c r="E1009" s="230" t="s">
        <v>1</v>
      </c>
      <c r="F1009" s="231" t="s">
        <v>954</v>
      </c>
      <c r="G1009" s="228"/>
      <c r="H1009" s="230" t="s">
        <v>1</v>
      </c>
      <c r="I1009" s="232"/>
      <c r="J1009" s="228"/>
      <c r="K1009" s="228"/>
      <c r="L1009" s="233"/>
      <c r="M1009" s="234"/>
      <c r="N1009" s="235"/>
      <c r="O1009" s="235"/>
      <c r="P1009" s="235"/>
      <c r="Q1009" s="235"/>
      <c r="R1009" s="235"/>
      <c r="S1009" s="235"/>
      <c r="T1009" s="236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7" t="s">
        <v>157</v>
      </c>
      <c r="AU1009" s="237" t="s">
        <v>156</v>
      </c>
      <c r="AV1009" s="13" t="s">
        <v>80</v>
      </c>
      <c r="AW1009" s="13" t="s">
        <v>30</v>
      </c>
      <c r="AX1009" s="13" t="s">
        <v>14</v>
      </c>
      <c r="AY1009" s="237" t="s">
        <v>147</v>
      </c>
    </row>
    <row r="1010" s="14" customFormat="1">
      <c r="A1010" s="14"/>
      <c r="B1010" s="238"/>
      <c r="C1010" s="239"/>
      <c r="D1010" s="229" t="s">
        <v>157</v>
      </c>
      <c r="E1010" s="240" t="s">
        <v>1</v>
      </c>
      <c r="F1010" s="241" t="s">
        <v>955</v>
      </c>
      <c r="G1010" s="239"/>
      <c r="H1010" s="242">
        <v>1.837</v>
      </c>
      <c r="I1010" s="243"/>
      <c r="J1010" s="239"/>
      <c r="K1010" s="239"/>
      <c r="L1010" s="244"/>
      <c r="M1010" s="245"/>
      <c r="N1010" s="246"/>
      <c r="O1010" s="246"/>
      <c r="P1010" s="246"/>
      <c r="Q1010" s="246"/>
      <c r="R1010" s="246"/>
      <c r="S1010" s="246"/>
      <c r="T1010" s="247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8" t="s">
        <v>157</v>
      </c>
      <c r="AU1010" s="248" t="s">
        <v>156</v>
      </c>
      <c r="AV1010" s="14" t="s">
        <v>156</v>
      </c>
      <c r="AW1010" s="14" t="s">
        <v>30</v>
      </c>
      <c r="AX1010" s="14" t="s">
        <v>14</v>
      </c>
      <c r="AY1010" s="248" t="s">
        <v>147</v>
      </c>
    </row>
    <row r="1011" s="14" customFormat="1">
      <c r="A1011" s="14"/>
      <c r="B1011" s="238"/>
      <c r="C1011" s="239"/>
      <c r="D1011" s="229" t="s">
        <v>157</v>
      </c>
      <c r="E1011" s="240" t="s">
        <v>1</v>
      </c>
      <c r="F1011" s="241" t="s">
        <v>956</v>
      </c>
      <c r="G1011" s="239"/>
      <c r="H1011" s="242">
        <v>0.73599999999999999</v>
      </c>
      <c r="I1011" s="243"/>
      <c r="J1011" s="239"/>
      <c r="K1011" s="239"/>
      <c r="L1011" s="244"/>
      <c r="M1011" s="245"/>
      <c r="N1011" s="246"/>
      <c r="O1011" s="246"/>
      <c r="P1011" s="246"/>
      <c r="Q1011" s="246"/>
      <c r="R1011" s="246"/>
      <c r="S1011" s="246"/>
      <c r="T1011" s="247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8" t="s">
        <v>157</v>
      </c>
      <c r="AU1011" s="248" t="s">
        <v>156</v>
      </c>
      <c r="AV1011" s="14" t="s">
        <v>156</v>
      </c>
      <c r="AW1011" s="14" t="s">
        <v>30</v>
      </c>
      <c r="AX1011" s="14" t="s">
        <v>14</v>
      </c>
      <c r="AY1011" s="248" t="s">
        <v>147</v>
      </c>
    </row>
    <row r="1012" s="13" customFormat="1">
      <c r="A1012" s="13"/>
      <c r="B1012" s="227"/>
      <c r="C1012" s="228"/>
      <c r="D1012" s="229" t="s">
        <v>157</v>
      </c>
      <c r="E1012" s="230" t="s">
        <v>1</v>
      </c>
      <c r="F1012" s="231" t="s">
        <v>957</v>
      </c>
      <c r="G1012" s="228"/>
      <c r="H1012" s="230" t="s">
        <v>1</v>
      </c>
      <c r="I1012" s="232"/>
      <c r="J1012" s="228"/>
      <c r="K1012" s="228"/>
      <c r="L1012" s="233"/>
      <c r="M1012" s="234"/>
      <c r="N1012" s="235"/>
      <c r="O1012" s="235"/>
      <c r="P1012" s="235"/>
      <c r="Q1012" s="235"/>
      <c r="R1012" s="235"/>
      <c r="S1012" s="235"/>
      <c r="T1012" s="236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7" t="s">
        <v>157</v>
      </c>
      <c r="AU1012" s="237" t="s">
        <v>156</v>
      </c>
      <c r="AV1012" s="13" t="s">
        <v>80</v>
      </c>
      <c r="AW1012" s="13" t="s">
        <v>30</v>
      </c>
      <c r="AX1012" s="13" t="s">
        <v>14</v>
      </c>
      <c r="AY1012" s="237" t="s">
        <v>147</v>
      </c>
    </row>
    <row r="1013" s="14" customFormat="1">
      <c r="A1013" s="14"/>
      <c r="B1013" s="238"/>
      <c r="C1013" s="239"/>
      <c r="D1013" s="229" t="s">
        <v>157</v>
      </c>
      <c r="E1013" s="240" t="s">
        <v>1</v>
      </c>
      <c r="F1013" s="241" t="s">
        <v>444</v>
      </c>
      <c r="G1013" s="239"/>
      <c r="H1013" s="242">
        <v>0.41999999999999998</v>
      </c>
      <c r="I1013" s="243"/>
      <c r="J1013" s="239"/>
      <c r="K1013" s="239"/>
      <c r="L1013" s="244"/>
      <c r="M1013" s="245"/>
      <c r="N1013" s="246"/>
      <c r="O1013" s="246"/>
      <c r="P1013" s="246"/>
      <c r="Q1013" s="246"/>
      <c r="R1013" s="246"/>
      <c r="S1013" s="246"/>
      <c r="T1013" s="247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8" t="s">
        <v>157</v>
      </c>
      <c r="AU1013" s="248" t="s">
        <v>156</v>
      </c>
      <c r="AV1013" s="14" t="s">
        <v>156</v>
      </c>
      <c r="AW1013" s="14" t="s">
        <v>30</v>
      </c>
      <c r="AX1013" s="14" t="s">
        <v>14</v>
      </c>
      <c r="AY1013" s="248" t="s">
        <v>147</v>
      </c>
    </row>
    <row r="1014" s="15" customFormat="1">
      <c r="A1014" s="15"/>
      <c r="B1014" s="249"/>
      <c r="C1014" s="250"/>
      <c r="D1014" s="229" t="s">
        <v>157</v>
      </c>
      <c r="E1014" s="251" t="s">
        <v>1</v>
      </c>
      <c r="F1014" s="252" t="s">
        <v>160</v>
      </c>
      <c r="G1014" s="250"/>
      <c r="H1014" s="253">
        <v>21.437000000000001</v>
      </c>
      <c r="I1014" s="254"/>
      <c r="J1014" s="250"/>
      <c r="K1014" s="250"/>
      <c r="L1014" s="255"/>
      <c r="M1014" s="256"/>
      <c r="N1014" s="257"/>
      <c r="O1014" s="257"/>
      <c r="P1014" s="257"/>
      <c r="Q1014" s="257"/>
      <c r="R1014" s="257"/>
      <c r="S1014" s="257"/>
      <c r="T1014" s="258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59" t="s">
        <v>157</v>
      </c>
      <c r="AU1014" s="259" t="s">
        <v>156</v>
      </c>
      <c r="AV1014" s="15" t="s">
        <v>155</v>
      </c>
      <c r="AW1014" s="15" t="s">
        <v>30</v>
      </c>
      <c r="AX1014" s="15" t="s">
        <v>80</v>
      </c>
      <c r="AY1014" s="259" t="s">
        <v>147</v>
      </c>
    </row>
    <row r="1015" s="2" customFormat="1" ht="24.15" customHeight="1">
      <c r="A1015" s="38"/>
      <c r="B1015" s="39"/>
      <c r="C1015" s="214" t="s">
        <v>649</v>
      </c>
      <c r="D1015" s="214" t="s">
        <v>150</v>
      </c>
      <c r="E1015" s="215" t="s">
        <v>464</v>
      </c>
      <c r="F1015" s="216" t="s">
        <v>465</v>
      </c>
      <c r="G1015" s="217" t="s">
        <v>217</v>
      </c>
      <c r="H1015" s="218">
        <v>7.3099999999999996</v>
      </c>
      <c r="I1015" s="219"/>
      <c r="J1015" s="220">
        <f>ROUND(I1015*H1015,2)</f>
        <v>0</v>
      </c>
      <c r="K1015" s="216" t="s">
        <v>154</v>
      </c>
      <c r="L1015" s="44"/>
      <c r="M1015" s="221" t="s">
        <v>1</v>
      </c>
      <c r="N1015" s="222" t="s">
        <v>39</v>
      </c>
      <c r="O1015" s="91"/>
      <c r="P1015" s="223">
        <f>O1015*H1015</f>
        <v>0</v>
      </c>
      <c r="Q1015" s="223">
        <v>0</v>
      </c>
      <c r="R1015" s="223">
        <f>Q1015*H1015</f>
        <v>0</v>
      </c>
      <c r="S1015" s="223">
        <v>0</v>
      </c>
      <c r="T1015" s="224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5" t="s">
        <v>155</v>
      </c>
      <c r="AT1015" s="225" t="s">
        <v>150</v>
      </c>
      <c r="AU1015" s="225" t="s">
        <v>156</v>
      </c>
      <c r="AY1015" s="17" t="s">
        <v>147</v>
      </c>
      <c r="BE1015" s="226">
        <f>IF(N1015="základní",J1015,0)</f>
        <v>0</v>
      </c>
      <c r="BF1015" s="226">
        <f>IF(N1015="snížená",J1015,0)</f>
        <v>0</v>
      </c>
      <c r="BG1015" s="226">
        <f>IF(N1015="zákl. přenesená",J1015,0)</f>
        <v>0</v>
      </c>
      <c r="BH1015" s="226">
        <f>IF(N1015="sníž. přenesená",J1015,0)</f>
        <v>0</v>
      </c>
      <c r="BI1015" s="226">
        <f>IF(N1015="nulová",J1015,0)</f>
        <v>0</v>
      </c>
      <c r="BJ1015" s="17" t="s">
        <v>156</v>
      </c>
      <c r="BK1015" s="226">
        <f>ROUND(I1015*H1015,2)</f>
        <v>0</v>
      </c>
      <c r="BL1015" s="17" t="s">
        <v>155</v>
      </c>
      <c r="BM1015" s="225" t="s">
        <v>965</v>
      </c>
    </row>
    <row r="1016" s="14" customFormat="1">
      <c r="A1016" s="14"/>
      <c r="B1016" s="238"/>
      <c r="C1016" s="239"/>
      <c r="D1016" s="229" t="s">
        <v>157</v>
      </c>
      <c r="E1016" s="240" t="s">
        <v>1</v>
      </c>
      <c r="F1016" s="241" t="s">
        <v>966</v>
      </c>
      <c r="G1016" s="239"/>
      <c r="H1016" s="242">
        <v>1.5600000000000001</v>
      </c>
      <c r="I1016" s="243"/>
      <c r="J1016" s="239"/>
      <c r="K1016" s="239"/>
      <c r="L1016" s="244"/>
      <c r="M1016" s="245"/>
      <c r="N1016" s="246"/>
      <c r="O1016" s="246"/>
      <c r="P1016" s="246"/>
      <c r="Q1016" s="246"/>
      <c r="R1016" s="246"/>
      <c r="S1016" s="246"/>
      <c r="T1016" s="247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8" t="s">
        <v>157</v>
      </c>
      <c r="AU1016" s="248" t="s">
        <v>156</v>
      </c>
      <c r="AV1016" s="14" t="s">
        <v>156</v>
      </c>
      <c r="AW1016" s="14" t="s">
        <v>30</v>
      </c>
      <c r="AX1016" s="14" t="s">
        <v>14</v>
      </c>
      <c r="AY1016" s="248" t="s">
        <v>147</v>
      </c>
    </row>
    <row r="1017" s="14" customFormat="1">
      <c r="A1017" s="14"/>
      <c r="B1017" s="238"/>
      <c r="C1017" s="239"/>
      <c r="D1017" s="229" t="s">
        <v>157</v>
      </c>
      <c r="E1017" s="240" t="s">
        <v>1</v>
      </c>
      <c r="F1017" s="241" t="s">
        <v>967</v>
      </c>
      <c r="G1017" s="239"/>
      <c r="H1017" s="242">
        <v>2.73</v>
      </c>
      <c r="I1017" s="243"/>
      <c r="J1017" s="239"/>
      <c r="K1017" s="239"/>
      <c r="L1017" s="244"/>
      <c r="M1017" s="245"/>
      <c r="N1017" s="246"/>
      <c r="O1017" s="246"/>
      <c r="P1017" s="246"/>
      <c r="Q1017" s="246"/>
      <c r="R1017" s="246"/>
      <c r="S1017" s="246"/>
      <c r="T1017" s="247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8" t="s">
        <v>157</v>
      </c>
      <c r="AU1017" s="248" t="s">
        <v>156</v>
      </c>
      <c r="AV1017" s="14" t="s">
        <v>156</v>
      </c>
      <c r="AW1017" s="14" t="s">
        <v>30</v>
      </c>
      <c r="AX1017" s="14" t="s">
        <v>14</v>
      </c>
      <c r="AY1017" s="248" t="s">
        <v>147</v>
      </c>
    </row>
    <row r="1018" s="14" customFormat="1">
      <c r="A1018" s="14"/>
      <c r="B1018" s="238"/>
      <c r="C1018" s="239"/>
      <c r="D1018" s="229" t="s">
        <v>157</v>
      </c>
      <c r="E1018" s="240" t="s">
        <v>1</v>
      </c>
      <c r="F1018" s="241" t="s">
        <v>467</v>
      </c>
      <c r="G1018" s="239"/>
      <c r="H1018" s="242">
        <v>3.02</v>
      </c>
      <c r="I1018" s="243"/>
      <c r="J1018" s="239"/>
      <c r="K1018" s="239"/>
      <c r="L1018" s="244"/>
      <c r="M1018" s="245"/>
      <c r="N1018" s="246"/>
      <c r="O1018" s="246"/>
      <c r="P1018" s="246"/>
      <c r="Q1018" s="246"/>
      <c r="R1018" s="246"/>
      <c r="S1018" s="246"/>
      <c r="T1018" s="247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8" t="s">
        <v>157</v>
      </c>
      <c r="AU1018" s="248" t="s">
        <v>156</v>
      </c>
      <c r="AV1018" s="14" t="s">
        <v>156</v>
      </c>
      <c r="AW1018" s="14" t="s">
        <v>30</v>
      </c>
      <c r="AX1018" s="14" t="s">
        <v>14</v>
      </c>
      <c r="AY1018" s="248" t="s">
        <v>147</v>
      </c>
    </row>
    <row r="1019" s="15" customFormat="1">
      <c r="A1019" s="15"/>
      <c r="B1019" s="249"/>
      <c r="C1019" s="250"/>
      <c r="D1019" s="229" t="s">
        <v>157</v>
      </c>
      <c r="E1019" s="251" t="s">
        <v>1</v>
      </c>
      <c r="F1019" s="252" t="s">
        <v>160</v>
      </c>
      <c r="G1019" s="250"/>
      <c r="H1019" s="253">
        <v>7.3100000000000005</v>
      </c>
      <c r="I1019" s="254"/>
      <c r="J1019" s="250"/>
      <c r="K1019" s="250"/>
      <c r="L1019" s="255"/>
      <c r="M1019" s="256"/>
      <c r="N1019" s="257"/>
      <c r="O1019" s="257"/>
      <c r="P1019" s="257"/>
      <c r="Q1019" s="257"/>
      <c r="R1019" s="257"/>
      <c r="S1019" s="257"/>
      <c r="T1019" s="258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59" t="s">
        <v>157</v>
      </c>
      <c r="AU1019" s="259" t="s">
        <v>156</v>
      </c>
      <c r="AV1019" s="15" t="s">
        <v>155</v>
      </c>
      <c r="AW1019" s="15" t="s">
        <v>30</v>
      </c>
      <c r="AX1019" s="15" t="s">
        <v>80</v>
      </c>
      <c r="AY1019" s="259" t="s">
        <v>147</v>
      </c>
    </row>
    <row r="1020" s="2" customFormat="1" ht="16.5" customHeight="1">
      <c r="A1020" s="38"/>
      <c r="B1020" s="39"/>
      <c r="C1020" s="260" t="s">
        <v>968</v>
      </c>
      <c r="D1020" s="260" t="s">
        <v>413</v>
      </c>
      <c r="E1020" s="261" t="s">
        <v>469</v>
      </c>
      <c r="F1020" s="262" t="s">
        <v>470</v>
      </c>
      <c r="G1020" s="263" t="s">
        <v>217</v>
      </c>
      <c r="H1020" s="264">
        <v>7.6760000000000002</v>
      </c>
      <c r="I1020" s="265"/>
      <c r="J1020" s="266">
        <f>ROUND(I1020*H1020,2)</f>
        <v>0</v>
      </c>
      <c r="K1020" s="262" t="s">
        <v>416</v>
      </c>
      <c r="L1020" s="267"/>
      <c r="M1020" s="268" t="s">
        <v>1</v>
      </c>
      <c r="N1020" s="269" t="s">
        <v>39</v>
      </c>
      <c r="O1020" s="91"/>
      <c r="P1020" s="223">
        <f>O1020*H1020</f>
        <v>0</v>
      </c>
      <c r="Q1020" s="223">
        <v>0</v>
      </c>
      <c r="R1020" s="223">
        <f>Q1020*H1020</f>
        <v>0</v>
      </c>
      <c r="S1020" s="223">
        <v>0</v>
      </c>
      <c r="T1020" s="224">
        <f>S1020*H1020</f>
        <v>0</v>
      </c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R1020" s="225" t="s">
        <v>173</v>
      </c>
      <c r="AT1020" s="225" t="s">
        <v>413</v>
      </c>
      <c r="AU1020" s="225" t="s">
        <v>156</v>
      </c>
      <c r="AY1020" s="17" t="s">
        <v>147</v>
      </c>
      <c r="BE1020" s="226">
        <f>IF(N1020="základní",J1020,0)</f>
        <v>0</v>
      </c>
      <c r="BF1020" s="226">
        <f>IF(N1020="snížená",J1020,0)</f>
        <v>0</v>
      </c>
      <c r="BG1020" s="226">
        <f>IF(N1020="zákl. přenesená",J1020,0)</f>
        <v>0</v>
      </c>
      <c r="BH1020" s="226">
        <f>IF(N1020="sníž. přenesená",J1020,0)</f>
        <v>0</v>
      </c>
      <c r="BI1020" s="226">
        <f>IF(N1020="nulová",J1020,0)</f>
        <v>0</v>
      </c>
      <c r="BJ1020" s="17" t="s">
        <v>156</v>
      </c>
      <c r="BK1020" s="226">
        <f>ROUND(I1020*H1020,2)</f>
        <v>0</v>
      </c>
      <c r="BL1020" s="17" t="s">
        <v>155</v>
      </c>
      <c r="BM1020" s="225" t="s">
        <v>969</v>
      </c>
    </row>
    <row r="1021" s="14" customFormat="1">
      <c r="A1021" s="14"/>
      <c r="B1021" s="238"/>
      <c r="C1021" s="239"/>
      <c r="D1021" s="229" t="s">
        <v>157</v>
      </c>
      <c r="E1021" s="240" t="s">
        <v>1</v>
      </c>
      <c r="F1021" s="241" t="s">
        <v>970</v>
      </c>
      <c r="G1021" s="239"/>
      <c r="H1021" s="242">
        <v>7.6760000000000002</v>
      </c>
      <c r="I1021" s="243"/>
      <c r="J1021" s="239"/>
      <c r="K1021" s="239"/>
      <c r="L1021" s="244"/>
      <c r="M1021" s="245"/>
      <c r="N1021" s="246"/>
      <c r="O1021" s="246"/>
      <c r="P1021" s="246"/>
      <c r="Q1021" s="246"/>
      <c r="R1021" s="246"/>
      <c r="S1021" s="246"/>
      <c r="T1021" s="247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8" t="s">
        <v>157</v>
      </c>
      <c r="AU1021" s="248" t="s">
        <v>156</v>
      </c>
      <c r="AV1021" s="14" t="s">
        <v>156</v>
      </c>
      <c r="AW1021" s="14" t="s">
        <v>30</v>
      </c>
      <c r="AX1021" s="14" t="s">
        <v>14</v>
      </c>
      <c r="AY1021" s="248" t="s">
        <v>147</v>
      </c>
    </row>
    <row r="1022" s="15" customFormat="1">
      <c r="A1022" s="15"/>
      <c r="B1022" s="249"/>
      <c r="C1022" s="250"/>
      <c r="D1022" s="229" t="s">
        <v>157</v>
      </c>
      <c r="E1022" s="251" t="s">
        <v>1</v>
      </c>
      <c r="F1022" s="252" t="s">
        <v>160</v>
      </c>
      <c r="G1022" s="250"/>
      <c r="H1022" s="253">
        <v>7.6760000000000002</v>
      </c>
      <c r="I1022" s="254"/>
      <c r="J1022" s="250"/>
      <c r="K1022" s="250"/>
      <c r="L1022" s="255"/>
      <c r="M1022" s="256"/>
      <c r="N1022" s="257"/>
      <c r="O1022" s="257"/>
      <c r="P1022" s="257"/>
      <c r="Q1022" s="257"/>
      <c r="R1022" s="257"/>
      <c r="S1022" s="257"/>
      <c r="T1022" s="258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59" t="s">
        <v>157</v>
      </c>
      <c r="AU1022" s="259" t="s">
        <v>156</v>
      </c>
      <c r="AV1022" s="15" t="s">
        <v>155</v>
      </c>
      <c r="AW1022" s="15" t="s">
        <v>30</v>
      </c>
      <c r="AX1022" s="15" t="s">
        <v>80</v>
      </c>
      <c r="AY1022" s="259" t="s">
        <v>147</v>
      </c>
    </row>
    <row r="1023" s="2" customFormat="1" ht="33" customHeight="1">
      <c r="A1023" s="38"/>
      <c r="B1023" s="39"/>
      <c r="C1023" s="214" t="s">
        <v>653</v>
      </c>
      <c r="D1023" s="214" t="s">
        <v>150</v>
      </c>
      <c r="E1023" s="215" t="s">
        <v>474</v>
      </c>
      <c r="F1023" s="216" t="s">
        <v>475</v>
      </c>
      <c r="G1023" s="217" t="s">
        <v>217</v>
      </c>
      <c r="H1023" s="218">
        <v>16.079999999999998</v>
      </c>
      <c r="I1023" s="219"/>
      <c r="J1023" s="220">
        <f>ROUND(I1023*H1023,2)</f>
        <v>0</v>
      </c>
      <c r="K1023" s="216" t="s">
        <v>154</v>
      </c>
      <c r="L1023" s="44"/>
      <c r="M1023" s="221" t="s">
        <v>1</v>
      </c>
      <c r="N1023" s="222" t="s">
        <v>39</v>
      </c>
      <c r="O1023" s="91"/>
      <c r="P1023" s="223">
        <f>O1023*H1023</f>
        <v>0</v>
      </c>
      <c r="Q1023" s="223">
        <v>0</v>
      </c>
      <c r="R1023" s="223">
        <f>Q1023*H1023</f>
        <v>0</v>
      </c>
      <c r="S1023" s="223">
        <v>0</v>
      </c>
      <c r="T1023" s="224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5" t="s">
        <v>155</v>
      </c>
      <c r="AT1023" s="225" t="s">
        <v>150</v>
      </c>
      <c r="AU1023" s="225" t="s">
        <v>156</v>
      </c>
      <c r="AY1023" s="17" t="s">
        <v>147</v>
      </c>
      <c r="BE1023" s="226">
        <f>IF(N1023="základní",J1023,0)</f>
        <v>0</v>
      </c>
      <c r="BF1023" s="226">
        <f>IF(N1023="snížená",J1023,0)</f>
        <v>0</v>
      </c>
      <c r="BG1023" s="226">
        <f>IF(N1023="zákl. přenesená",J1023,0)</f>
        <v>0</v>
      </c>
      <c r="BH1023" s="226">
        <f>IF(N1023="sníž. přenesená",J1023,0)</f>
        <v>0</v>
      </c>
      <c r="BI1023" s="226">
        <f>IF(N1023="nulová",J1023,0)</f>
        <v>0</v>
      </c>
      <c r="BJ1023" s="17" t="s">
        <v>156</v>
      </c>
      <c r="BK1023" s="226">
        <f>ROUND(I1023*H1023,2)</f>
        <v>0</v>
      </c>
      <c r="BL1023" s="17" t="s">
        <v>155</v>
      </c>
      <c r="BM1023" s="225" t="s">
        <v>971</v>
      </c>
    </row>
    <row r="1024" s="14" customFormat="1">
      <c r="A1024" s="14"/>
      <c r="B1024" s="238"/>
      <c r="C1024" s="239"/>
      <c r="D1024" s="229" t="s">
        <v>157</v>
      </c>
      <c r="E1024" s="240" t="s">
        <v>1</v>
      </c>
      <c r="F1024" s="241" t="s">
        <v>972</v>
      </c>
      <c r="G1024" s="239"/>
      <c r="H1024" s="242">
        <v>11.48</v>
      </c>
      <c r="I1024" s="243"/>
      <c r="J1024" s="239"/>
      <c r="K1024" s="239"/>
      <c r="L1024" s="244"/>
      <c r="M1024" s="245"/>
      <c r="N1024" s="246"/>
      <c r="O1024" s="246"/>
      <c r="P1024" s="246"/>
      <c r="Q1024" s="246"/>
      <c r="R1024" s="246"/>
      <c r="S1024" s="246"/>
      <c r="T1024" s="247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48" t="s">
        <v>157</v>
      </c>
      <c r="AU1024" s="248" t="s">
        <v>156</v>
      </c>
      <c r="AV1024" s="14" t="s">
        <v>156</v>
      </c>
      <c r="AW1024" s="14" t="s">
        <v>30</v>
      </c>
      <c r="AX1024" s="14" t="s">
        <v>14</v>
      </c>
      <c r="AY1024" s="248" t="s">
        <v>147</v>
      </c>
    </row>
    <row r="1025" s="14" customFormat="1">
      <c r="A1025" s="14"/>
      <c r="B1025" s="238"/>
      <c r="C1025" s="239"/>
      <c r="D1025" s="229" t="s">
        <v>157</v>
      </c>
      <c r="E1025" s="240" t="s">
        <v>1</v>
      </c>
      <c r="F1025" s="241" t="s">
        <v>973</v>
      </c>
      <c r="G1025" s="239"/>
      <c r="H1025" s="242">
        <v>4.5999999999999996</v>
      </c>
      <c r="I1025" s="243"/>
      <c r="J1025" s="239"/>
      <c r="K1025" s="239"/>
      <c r="L1025" s="244"/>
      <c r="M1025" s="245"/>
      <c r="N1025" s="246"/>
      <c r="O1025" s="246"/>
      <c r="P1025" s="246"/>
      <c r="Q1025" s="246"/>
      <c r="R1025" s="246"/>
      <c r="S1025" s="246"/>
      <c r="T1025" s="247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48" t="s">
        <v>157</v>
      </c>
      <c r="AU1025" s="248" t="s">
        <v>156</v>
      </c>
      <c r="AV1025" s="14" t="s">
        <v>156</v>
      </c>
      <c r="AW1025" s="14" t="s">
        <v>30</v>
      </c>
      <c r="AX1025" s="14" t="s">
        <v>14</v>
      </c>
      <c r="AY1025" s="248" t="s">
        <v>147</v>
      </c>
    </row>
    <row r="1026" s="15" customFormat="1">
      <c r="A1026" s="15"/>
      <c r="B1026" s="249"/>
      <c r="C1026" s="250"/>
      <c r="D1026" s="229" t="s">
        <v>157</v>
      </c>
      <c r="E1026" s="251" t="s">
        <v>1</v>
      </c>
      <c r="F1026" s="252" t="s">
        <v>160</v>
      </c>
      <c r="G1026" s="250"/>
      <c r="H1026" s="253">
        <v>16.079999999999998</v>
      </c>
      <c r="I1026" s="254"/>
      <c r="J1026" s="250"/>
      <c r="K1026" s="250"/>
      <c r="L1026" s="255"/>
      <c r="M1026" s="256"/>
      <c r="N1026" s="257"/>
      <c r="O1026" s="257"/>
      <c r="P1026" s="257"/>
      <c r="Q1026" s="257"/>
      <c r="R1026" s="257"/>
      <c r="S1026" s="257"/>
      <c r="T1026" s="258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T1026" s="259" t="s">
        <v>157</v>
      </c>
      <c r="AU1026" s="259" t="s">
        <v>156</v>
      </c>
      <c r="AV1026" s="15" t="s">
        <v>155</v>
      </c>
      <c r="AW1026" s="15" t="s">
        <v>30</v>
      </c>
      <c r="AX1026" s="15" t="s">
        <v>80</v>
      </c>
      <c r="AY1026" s="259" t="s">
        <v>147</v>
      </c>
    </row>
    <row r="1027" s="2" customFormat="1" ht="16.5" customHeight="1">
      <c r="A1027" s="38"/>
      <c r="B1027" s="39"/>
      <c r="C1027" s="260" t="s">
        <v>974</v>
      </c>
      <c r="D1027" s="260" t="s">
        <v>413</v>
      </c>
      <c r="E1027" s="261" t="s">
        <v>478</v>
      </c>
      <c r="F1027" s="262" t="s">
        <v>479</v>
      </c>
      <c r="G1027" s="263" t="s">
        <v>217</v>
      </c>
      <c r="H1027" s="264">
        <v>16.884</v>
      </c>
      <c r="I1027" s="265"/>
      <c r="J1027" s="266">
        <f>ROUND(I1027*H1027,2)</f>
        <v>0</v>
      </c>
      <c r="K1027" s="262" t="s">
        <v>416</v>
      </c>
      <c r="L1027" s="267"/>
      <c r="M1027" s="268" t="s">
        <v>1</v>
      </c>
      <c r="N1027" s="269" t="s">
        <v>39</v>
      </c>
      <c r="O1027" s="91"/>
      <c r="P1027" s="223">
        <f>O1027*H1027</f>
        <v>0</v>
      </c>
      <c r="Q1027" s="223">
        <v>0</v>
      </c>
      <c r="R1027" s="223">
        <f>Q1027*H1027</f>
        <v>0</v>
      </c>
      <c r="S1027" s="223">
        <v>0</v>
      </c>
      <c r="T1027" s="224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5" t="s">
        <v>173</v>
      </c>
      <c r="AT1027" s="225" t="s">
        <v>413</v>
      </c>
      <c r="AU1027" s="225" t="s">
        <v>156</v>
      </c>
      <c r="AY1027" s="17" t="s">
        <v>147</v>
      </c>
      <c r="BE1027" s="226">
        <f>IF(N1027="základní",J1027,0)</f>
        <v>0</v>
      </c>
      <c r="BF1027" s="226">
        <f>IF(N1027="snížená",J1027,0)</f>
        <v>0</v>
      </c>
      <c r="BG1027" s="226">
        <f>IF(N1027="zákl. přenesená",J1027,0)</f>
        <v>0</v>
      </c>
      <c r="BH1027" s="226">
        <f>IF(N1027="sníž. přenesená",J1027,0)</f>
        <v>0</v>
      </c>
      <c r="BI1027" s="226">
        <f>IF(N1027="nulová",J1027,0)</f>
        <v>0</v>
      </c>
      <c r="BJ1027" s="17" t="s">
        <v>156</v>
      </c>
      <c r="BK1027" s="226">
        <f>ROUND(I1027*H1027,2)</f>
        <v>0</v>
      </c>
      <c r="BL1027" s="17" t="s">
        <v>155</v>
      </c>
      <c r="BM1027" s="225" t="s">
        <v>975</v>
      </c>
    </row>
    <row r="1028" s="14" customFormat="1">
      <c r="A1028" s="14"/>
      <c r="B1028" s="238"/>
      <c r="C1028" s="239"/>
      <c r="D1028" s="229" t="s">
        <v>157</v>
      </c>
      <c r="E1028" s="240" t="s">
        <v>1</v>
      </c>
      <c r="F1028" s="241" t="s">
        <v>976</v>
      </c>
      <c r="G1028" s="239"/>
      <c r="H1028" s="242">
        <v>16.884</v>
      </c>
      <c r="I1028" s="243"/>
      <c r="J1028" s="239"/>
      <c r="K1028" s="239"/>
      <c r="L1028" s="244"/>
      <c r="M1028" s="245"/>
      <c r="N1028" s="246"/>
      <c r="O1028" s="246"/>
      <c r="P1028" s="246"/>
      <c r="Q1028" s="246"/>
      <c r="R1028" s="246"/>
      <c r="S1028" s="246"/>
      <c r="T1028" s="247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8" t="s">
        <v>157</v>
      </c>
      <c r="AU1028" s="248" t="s">
        <v>156</v>
      </c>
      <c r="AV1028" s="14" t="s">
        <v>156</v>
      </c>
      <c r="AW1028" s="14" t="s">
        <v>30</v>
      </c>
      <c r="AX1028" s="14" t="s">
        <v>14</v>
      </c>
      <c r="AY1028" s="248" t="s">
        <v>147</v>
      </c>
    </row>
    <row r="1029" s="15" customFormat="1">
      <c r="A1029" s="15"/>
      <c r="B1029" s="249"/>
      <c r="C1029" s="250"/>
      <c r="D1029" s="229" t="s">
        <v>157</v>
      </c>
      <c r="E1029" s="251" t="s">
        <v>1</v>
      </c>
      <c r="F1029" s="252" t="s">
        <v>160</v>
      </c>
      <c r="G1029" s="250"/>
      <c r="H1029" s="253">
        <v>16.884</v>
      </c>
      <c r="I1029" s="254"/>
      <c r="J1029" s="250"/>
      <c r="K1029" s="250"/>
      <c r="L1029" s="255"/>
      <c r="M1029" s="256"/>
      <c r="N1029" s="257"/>
      <c r="O1029" s="257"/>
      <c r="P1029" s="257"/>
      <c r="Q1029" s="257"/>
      <c r="R1029" s="257"/>
      <c r="S1029" s="257"/>
      <c r="T1029" s="258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59" t="s">
        <v>157</v>
      </c>
      <c r="AU1029" s="259" t="s">
        <v>156</v>
      </c>
      <c r="AV1029" s="15" t="s">
        <v>155</v>
      </c>
      <c r="AW1029" s="15" t="s">
        <v>30</v>
      </c>
      <c r="AX1029" s="15" t="s">
        <v>80</v>
      </c>
      <c r="AY1029" s="259" t="s">
        <v>147</v>
      </c>
    </row>
    <row r="1030" s="2" customFormat="1" ht="16.5" customHeight="1">
      <c r="A1030" s="38"/>
      <c r="B1030" s="39"/>
      <c r="C1030" s="214" t="s">
        <v>658</v>
      </c>
      <c r="D1030" s="214" t="s">
        <v>150</v>
      </c>
      <c r="E1030" s="215" t="s">
        <v>483</v>
      </c>
      <c r="F1030" s="216" t="s">
        <v>484</v>
      </c>
      <c r="G1030" s="217" t="s">
        <v>217</v>
      </c>
      <c r="H1030" s="218">
        <v>11.48</v>
      </c>
      <c r="I1030" s="219"/>
      <c r="J1030" s="220">
        <f>ROUND(I1030*H1030,2)</f>
        <v>0</v>
      </c>
      <c r="K1030" s="216" t="s">
        <v>154</v>
      </c>
      <c r="L1030" s="44"/>
      <c r="M1030" s="221" t="s">
        <v>1</v>
      </c>
      <c r="N1030" s="222" t="s">
        <v>39</v>
      </c>
      <c r="O1030" s="91"/>
      <c r="P1030" s="223">
        <f>O1030*H1030</f>
        <v>0</v>
      </c>
      <c r="Q1030" s="223">
        <v>0</v>
      </c>
      <c r="R1030" s="223">
        <f>Q1030*H1030</f>
        <v>0</v>
      </c>
      <c r="S1030" s="223">
        <v>0</v>
      </c>
      <c r="T1030" s="224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25" t="s">
        <v>155</v>
      </c>
      <c r="AT1030" s="225" t="s">
        <v>150</v>
      </c>
      <c r="AU1030" s="225" t="s">
        <v>156</v>
      </c>
      <c r="AY1030" s="17" t="s">
        <v>147</v>
      </c>
      <c r="BE1030" s="226">
        <f>IF(N1030="základní",J1030,0)</f>
        <v>0</v>
      </c>
      <c r="BF1030" s="226">
        <f>IF(N1030="snížená",J1030,0)</f>
        <v>0</v>
      </c>
      <c r="BG1030" s="226">
        <f>IF(N1030="zákl. přenesená",J1030,0)</f>
        <v>0</v>
      </c>
      <c r="BH1030" s="226">
        <f>IF(N1030="sníž. přenesená",J1030,0)</f>
        <v>0</v>
      </c>
      <c r="BI1030" s="226">
        <f>IF(N1030="nulová",J1030,0)</f>
        <v>0</v>
      </c>
      <c r="BJ1030" s="17" t="s">
        <v>156</v>
      </c>
      <c r="BK1030" s="226">
        <f>ROUND(I1030*H1030,2)</f>
        <v>0</v>
      </c>
      <c r="BL1030" s="17" t="s">
        <v>155</v>
      </c>
      <c r="BM1030" s="225" t="s">
        <v>977</v>
      </c>
    </row>
    <row r="1031" s="14" customFormat="1">
      <c r="A1031" s="14"/>
      <c r="B1031" s="238"/>
      <c r="C1031" s="239"/>
      <c r="D1031" s="229" t="s">
        <v>157</v>
      </c>
      <c r="E1031" s="240" t="s">
        <v>1</v>
      </c>
      <c r="F1031" s="241" t="s">
        <v>978</v>
      </c>
      <c r="G1031" s="239"/>
      <c r="H1031" s="242">
        <v>11.48</v>
      </c>
      <c r="I1031" s="243"/>
      <c r="J1031" s="239"/>
      <c r="K1031" s="239"/>
      <c r="L1031" s="244"/>
      <c r="M1031" s="245"/>
      <c r="N1031" s="246"/>
      <c r="O1031" s="246"/>
      <c r="P1031" s="246"/>
      <c r="Q1031" s="246"/>
      <c r="R1031" s="246"/>
      <c r="S1031" s="246"/>
      <c r="T1031" s="247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8" t="s">
        <v>157</v>
      </c>
      <c r="AU1031" s="248" t="s">
        <v>156</v>
      </c>
      <c r="AV1031" s="14" t="s">
        <v>156</v>
      </c>
      <c r="AW1031" s="14" t="s">
        <v>30</v>
      </c>
      <c r="AX1031" s="14" t="s">
        <v>14</v>
      </c>
      <c r="AY1031" s="248" t="s">
        <v>147</v>
      </c>
    </row>
    <row r="1032" s="15" customFormat="1">
      <c r="A1032" s="15"/>
      <c r="B1032" s="249"/>
      <c r="C1032" s="250"/>
      <c r="D1032" s="229" t="s">
        <v>157</v>
      </c>
      <c r="E1032" s="251" t="s">
        <v>1</v>
      </c>
      <c r="F1032" s="252" t="s">
        <v>160</v>
      </c>
      <c r="G1032" s="250"/>
      <c r="H1032" s="253">
        <v>11.48</v>
      </c>
      <c r="I1032" s="254"/>
      <c r="J1032" s="250"/>
      <c r="K1032" s="250"/>
      <c r="L1032" s="255"/>
      <c r="M1032" s="256"/>
      <c r="N1032" s="257"/>
      <c r="O1032" s="257"/>
      <c r="P1032" s="257"/>
      <c r="Q1032" s="257"/>
      <c r="R1032" s="257"/>
      <c r="S1032" s="257"/>
      <c r="T1032" s="258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59" t="s">
        <v>157</v>
      </c>
      <c r="AU1032" s="259" t="s">
        <v>156</v>
      </c>
      <c r="AV1032" s="15" t="s">
        <v>155</v>
      </c>
      <c r="AW1032" s="15" t="s">
        <v>30</v>
      </c>
      <c r="AX1032" s="15" t="s">
        <v>80</v>
      </c>
      <c r="AY1032" s="259" t="s">
        <v>147</v>
      </c>
    </row>
    <row r="1033" s="2" customFormat="1" ht="16.5" customHeight="1">
      <c r="A1033" s="38"/>
      <c r="B1033" s="39"/>
      <c r="C1033" s="260" t="s">
        <v>979</v>
      </c>
      <c r="D1033" s="260" t="s">
        <v>413</v>
      </c>
      <c r="E1033" s="261" t="s">
        <v>487</v>
      </c>
      <c r="F1033" s="262" t="s">
        <v>488</v>
      </c>
      <c r="G1033" s="263" t="s">
        <v>217</v>
      </c>
      <c r="H1033" s="264">
        <v>12.054</v>
      </c>
      <c r="I1033" s="265"/>
      <c r="J1033" s="266">
        <f>ROUND(I1033*H1033,2)</f>
        <v>0</v>
      </c>
      <c r="K1033" s="262" t="s">
        <v>416</v>
      </c>
      <c r="L1033" s="267"/>
      <c r="M1033" s="268" t="s">
        <v>1</v>
      </c>
      <c r="N1033" s="269" t="s">
        <v>39</v>
      </c>
      <c r="O1033" s="91"/>
      <c r="P1033" s="223">
        <f>O1033*H1033</f>
        <v>0</v>
      </c>
      <c r="Q1033" s="223">
        <v>0</v>
      </c>
      <c r="R1033" s="223">
        <f>Q1033*H1033</f>
        <v>0</v>
      </c>
      <c r="S1033" s="223">
        <v>0</v>
      </c>
      <c r="T1033" s="224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25" t="s">
        <v>173</v>
      </c>
      <c r="AT1033" s="225" t="s">
        <v>413</v>
      </c>
      <c r="AU1033" s="225" t="s">
        <v>156</v>
      </c>
      <c r="AY1033" s="17" t="s">
        <v>147</v>
      </c>
      <c r="BE1033" s="226">
        <f>IF(N1033="základní",J1033,0)</f>
        <v>0</v>
      </c>
      <c r="BF1033" s="226">
        <f>IF(N1033="snížená",J1033,0)</f>
        <v>0</v>
      </c>
      <c r="BG1033" s="226">
        <f>IF(N1033="zákl. přenesená",J1033,0)</f>
        <v>0</v>
      </c>
      <c r="BH1033" s="226">
        <f>IF(N1033="sníž. přenesená",J1033,0)</f>
        <v>0</v>
      </c>
      <c r="BI1033" s="226">
        <f>IF(N1033="nulová",J1033,0)</f>
        <v>0</v>
      </c>
      <c r="BJ1033" s="17" t="s">
        <v>156</v>
      </c>
      <c r="BK1033" s="226">
        <f>ROUND(I1033*H1033,2)</f>
        <v>0</v>
      </c>
      <c r="BL1033" s="17" t="s">
        <v>155</v>
      </c>
      <c r="BM1033" s="225" t="s">
        <v>980</v>
      </c>
    </row>
    <row r="1034" s="14" customFormat="1">
      <c r="A1034" s="14"/>
      <c r="B1034" s="238"/>
      <c r="C1034" s="239"/>
      <c r="D1034" s="229" t="s">
        <v>157</v>
      </c>
      <c r="E1034" s="240" t="s">
        <v>1</v>
      </c>
      <c r="F1034" s="241" t="s">
        <v>481</v>
      </c>
      <c r="G1034" s="239"/>
      <c r="H1034" s="242">
        <v>12.054</v>
      </c>
      <c r="I1034" s="243"/>
      <c r="J1034" s="239"/>
      <c r="K1034" s="239"/>
      <c r="L1034" s="244"/>
      <c r="M1034" s="245"/>
      <c r="N1034" s="246"/>
      <c r="O1034" s="246"/>
      <c r="P1034" s="246"/>
      <c r="Q1034" s="246"/>
      <c r="R1034" s="246"/>
      <c r="S1034" s="246"/>
      <c r="T1034" s="247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48" t="s">
        <v>157</v>
      </c>
      <c r="AU1034" s="248" t="s">
        <v>156</v>
      </c>
      <c r="AV1034" s="14" t="s">
        <v>156</v>
      </c>
      <c r="AW1034" s="14" t="s">
        <v>30</v>
      </c>
      <c r="AX1034" s="14" t="s">
        <v>14</v>
      </c>
      <c r="AY1034" s="248" t="s">
        <v>147</v>
      </c>
    </row>
    <row r="1035" s="15" customFormat="1">
      <c r="A1035" s="15"/>
      <c r="B1035" s="249"/>
      <c r="C1035" s="250"/>
      <c r="D1035" s="229" t="s">
        <v>157</v>
      </c>
      <c r="E1035" s="251" t="s">
        <v>1</v>
      </c>
      <c r="F1035" s="252" t="s">
        <v>160</v>
      </c>
      <c r="G1035" s="250"/>
      <c r="H1035" s="253">
        <v>12.054</v>
      </c>
      <c r="I1035" s="254"/>
      <c r="J1035" s="250"/>
      <c r="K1035" s="250"/>
      <c r="L1035" s="255"/>
      <c r="M1035" s="256"/>
      <c r="N1035" s="257"/>
      <c r="O1035" s="257"/>
      <c r="P1035" s="257"/>
      <c r="Q1035" s="257"/>
      <c r="R1035" s="257"/>
      <c r="S1035" s="257"/>
      <c r="T1035" s="258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T1035" s="259" t="s">
        <v>157</v>
      </c>
      <c r="AU1035" s="259" t="s">
        <v>156</v>
      </c>
      <c r="AV1035" s="15" t="s">
        <v>155</v>
      </c>
      <c r="AW1035" s="15" t="s">
        <v>30</v>
      </c>
      <c r="AX1035" s="15" t="s">
        <v>80</v>
      </c>
      <c r="AY1035" s="259" t="s">
        <v>147</v>
      </c>
    </row>
    <row r="1036" s="2" customFormat="1" ht="21.75" customHeight="1">
      <c r="A1036" s="38"/>
      <c r="B1036" s="39"/>
      <c r="C1036" s="214" t="s">
        <v>664</v>
      </c>
      <c r="D1036" s="214" t="s">
        <v>150</v>
      </c>
      <c r="E1036" s="215" t="s">
        <v>492</v>
      </c>
      <c r="F1036" s="216" t="s">
        <v>493</v>
      </c>
      <c r="G1036" s="217" t="s">
        <v>217</v>
      </c>
      <c r="H1036" s="218">
        <v>19.719999999999999</v>
      </c>
      <c r="I1036" s="219"/>
      <c r="J1036" s="220">
        <f>ROUND(I1036*H1036,2)</f>
        <v>0</v>
      </c>
      <c r="K1036" s="216" t="s">
        <v>154</v>
      </c>
      <c r="L1036" s="44"/>
      <c r="M1036" s="221" t="s">
        <v>1</v>
      </c>
      <c r="N1036" s="222" t="s">
        <v>39</v>
      </c>
      <c r="O1036" s="91"/>
      <c r="P1036" s="223">
        <f>O1036*H1036</f>
        <v>0</v>
      </c>
      <c r="Q1036" s="223">
        <v>0</v>
      </c>
      <c r="R1036" s="223">
        <f>Q1036*H1036</f>
        <v>0</v>
      </c>
      <c r="S1036" s="223">
        <v>0</v>
      </c>
      <c r="T1036" s="224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25" t="s">
        <v>155</v>
      </c>
      <c r="AT1036" s="225" t="s">
        <v>150</v>
      </c>
      <c r="AU1036" s="225" t="s">
        <v>156</v>
      </c>
      <c r="AY1036" s="17" t="s">
        <v>147</v>
      </c>
      <c r="BE1036" s="226">
        <f>IF(N1036="základní",J1036,0)</f>
        <v>0</v>
      </c>
      <c r="BF1036" s="226">
        <f>IF(N1036="snížená",J1036,0)</f>
        <v>0</v>
      </c>
      <c r="BG1036" s="226">
        <f>IF(N1036="zákl. přenesená",J1036,0)</f>
        <v>0</v>
      </c>
      <c r="BH1036" s="226">
        <f>IF(N1036="sníž. přenesená",J1036,0)</f>
        <v>0</v>
      </c>
      <c r="BI1036" s="226">
        <f>IF(N1036="nulová",J1036,0)</f>
        <v>0</v>
      </c>
      <c r="BJ1036" s="17" t="s">
        <v>156</v>
      </c>
      <c r="BK1036" s="226">
        <f>ROUND(I1036*H1036,2)</f>
        <v>0</v>
      </c>
      <c r="BL1036" s="17" t="s">
        <v>155</v>
      </c>
      <c r="BM1036" s="225" t="s">
        <v>981</v>
      </c>
    </row>
    <row r="1037" s="13" customFormat="1">
      <c r="A1037" s="13"/>
      <c r="B1037" s="227"/>
      <c r="C1037" s="228"/>
      <c r="D1037" s="229" t="s">
        <v>157</v>
      </c>
      <c r="E1037" s="230" t="s">
        <v>1</v>
      </c>
      <c r="F1037" s="231" t="s">
        <v>982</v>
      </c>
      <c r="G1037" s="228"/>
      <c r="H1037" s="230" t="s">
        <v>1</v>
      </c>
      <c r="I1037" s="232"/>
      <c r="J1037" s="228"/>
      <c r="K1037" s="228"/>
      <c r="L1037" s="233"/>
      <c r="M1037" s="234"/>
      <c r="N1037" s="235"/>
      <c r="O1037" s="235"/>
      <c r="P1037" s="235"/>
      <c r="Q1037" s="235"/>
      <c r="R1037" s="235"/>
      <c r="S1037" s="235"/>
      <c r="T1037" s="236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7" t="s">
        <v>157</v>
      </c>
      <c r="AU1037" s="237" t="s">
        <v>156</v>
      </c>
      <c r="AV1037" s="13" t="s">
        <v>80</v>
      </c>
      <c r="AW1037" s="13" t="s">
        <v>30</v>
      </c>
      <c r="AX1037" s="13" t="s">
        <v>14</v>
      </c>
      <c r="AY1037" s="237" t="s">
        <v>147</v>
      </c>
    </row>
    <row r="1038" s="14" customFormat="1">
      <c r="A1038" s="14"/>
      <c r="B1038" s="238"/>
      <c r="C1038" s="239"/>
      <c r="D1038" s="229" t="s">
        <v>157</v>
      </c>
      <c r="E1038" s="240" t="s">
        <v>1</v>
      </c>
      <c r="F1038" s="241" t="s">
        <v>497</v>
      </c>
      <c r="G1038" s="239"/>
      <c r="H1038" s="242">
        <v>6.7999999999999998</v>
      </c>
      <c r="I1038" s="243"/>
      <c r="J1038" s="239"/>
      <c r="K1038" s="239"/>
      <c r="L1038" s="244"/>
      <c r="M1038" s="245"/>
      <c r="N1038" s="246"/>
      <c r="O1038" s="246"/>
      <c r="P1038" s="246"/>
      <c r="Q1038" s="246"/>
      <c r="R1038" s="246"/>
      <c r="S1038" s="246"/>
      <c r="T1038" s="247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8" t="s">
        <v>157</v>
      </c>
      <c r="AU1038" s="248" t="s">
        <v>156</v>
      </c>
      <c r="AV1038" s="14" t="s">
        <v>156</v>
      </c>
      <c r="AW1038" s="14" t="s">
        <v>30</v>
      </c>
      <c r="AX1038" s="14" t="s">
        <v>14</v>
      </c>
      <c r="AY1038" s="248" t="s">
        <v>147</v>
      </c>
    </row>
    <row r="1039" s="14" customFormat="1">
      <c r="A1039" s="14"/>
      <c r="B1039" s="238"/>
      <c r="C1039" s="239"/>
      <c r="D1039" s="229" t="s">
        <v>157</v>
      </c>
      <c r="E1039" s="240" t="s">
        <v>1</v>
      </c>
      <c r="F1039" s="241" t="s">
        <v>983</v>
      </c>
      <c r="G1039" s="239"/>
      <c r="H1039" s="242">
        <v>3.0699999999999998</v>
      </c>
      <c r="I1039" s="243"/>
      <c r="J1039" s="239"/>
      <c r="K1039" s="239"/>
      <c r="L1039" s="244"/>
      <c r="M1039" s="245"/>
      <c r="N1039" s="246"/>
      <c r="O1039" s="246"/>
      <c r="P1039" s="246"/>
      <c r="Q1039" s="246"/>
      <c r="R1039" s="246"/>
      <c r="S1039" s="246"/>
      <c r="T1039" s="247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48" t="s">
        <v>157</v>
      </c>
      <c r="AU1039" s="248" t="s">
        <v>156</v>
      </c>
      <c r="AV1039" s="14" t="s">
        <v>156</v>
      </c>
      <c r="AW1039" s="14" t="s">
        <v>30</v>
      </c>
      <c r="AX1039" s="14" t="s">
        <v>14</v>
      </c>
      <c r="AY1039" s="248" t="s">
        <v>147</v>
      </c>
    </row>
    <row r="1040" s="13" customFormat="1">
      <c r="A1040" s="13"/>
      <c r="B1040" s="227"/>
      <c r="C1040" s="228"/>
      <c r="D1040" s="229" t="s">
        <v>157</v>
      </c>
      <c r="E1040" s="230" t="s">
        <v>1</v>
      </c>
      <c r="F1040" s="231" t="s">
        <v>984</v>
      </c>
      <c r="G1040" s="228"/>
      <c r="H1040" s="230" t="s">
        <v>1</v>
      </c>
      <c r="I1040" s="232"/>
      <c r="J1040" s="228"/>
      <c r="K1040" s="228"/>
      <c r="L1040" s="233"/>
      <c r="M1040" s="234"/>
      <c r="N1040" s="235"/>
      <c r="O1040" s="235"/>
      <c r="P1040" s="235"/>
      <c r="Q1040" s="235"/>
      <c r="R1040" s="235"/>
      <c r="S1040" s="235"/>
      <c r="T1040" s="236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7" t="s">
        <v>157</v>
      </c>
      <c r="AU1040" s="237" t="s">
        <v>156</v>
      </c>
      <c r="AV1040" s="13" t="s">
        <v>80</v>
      </c>
      <c r="AW1040" s="13" t="s">
        <v>30</v>
      </c>
      <c r="AX1040" s="13" t="s">
        <v>14</v>
      </c>
      <c r="AY1040" s="237" t="s">
        <v>147</v>
      </c>
    </row>
    <row r="1041" s="14" customFormat="1">
      <c r="A1041" s="14"/>
      <c r="B1041" s="238"/>
      <c r="C1041" s="239"/>
      <c r="D1041" s="229" t="s">
        <v>157</v>
      </c>
      <c r="E1041" s="240" t="s">
        <v>1</v>
      </c>
      <c r="F1041" s="241" t="s">
        <v>985</v>
      </c>
      <c r="G1041" s="239"/>
      <c r="H1041" s="242">
        <v>9.8499999999999996</v>
      </c>
      <c r="I1041" s="243"/>
      <c r="J1041" s="239"/>
      <c r="K1041" s="239"/>
      <c r="L1041" s="244"/>
      <c r="M1041" s="245"/>
      <c r="N1041" s="246"/>
      <c r="O1041" s="246"/>
      <c r="P1041" s="246"/>
      <c r="Q1041" s="246"/>
      <c r="R1041" s="246"/>
      <c r="S1041" s="246"/>
      <c r="T1041" s="247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8" t="s">
        <v>157</v>
      </c>
      <c r="AU1041" s="248" t="s">
        <v>156</v>
      </c>
      <c r="AV1041" s="14" t="s">
        <v>156</v>
      </c>
      <c r="AW1041" s="14" t="s">
        <v>30</v>
      </c>
      <c r="AX1041" s="14" t="s">
        <v>14</v>
      </c>
      <c r="AY1041" s="248" t="s">
        <v>147</v>
      </c>
    </row>
    <row r="1042" s="15" customFormat="1">
      <c r="A1042" s="15"/>
      <c r="B1042" s="249"/>
      <c r="C1042" s="250"/>
      <c r="D1042" s="229" t="s">
        <v>157</v>
      </c>
      <c r="E1042" s="251" t="s">
        <v>1</v>
      </c>
      <c r="F1042" s="252" t="s">
        <v>160</v>
      </c>
      <c r="G1042" s="250"/>
      <c r="H1042" s="253">
        <v>19.719999999999999</v>
      </c>
      <c r="I1042" s="254"/>
      <c r="J1042" s="250"/>
      <c r="K1042" s="250"/>
      <c r="L1042" s="255"/>
      <c r="M1042" s="256"/>
      <c r="N1042" s="257"/>
      <c r="O1042" s="257"/>
      <c r="P1042" s="257"/>
      <c r="Q1042" s="257"/>
      <c r="R1042" s="257"/>
      <c r="S1042" s="257"/>
      <c r="T1042" s="258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59" t="s">
        <v>157</v>
      </c>
      <c r="AU1042" s="259" t="s">
        <v>156</v>
      </c>
      <c r="AV1042" s="15" t="s">
        <v>155</v>
      </c>
      <c r="AW1042" s="15" t="s">
        <v>30</v>
      </c>
      <c r="AX1042" s="15" t="s">
        <v>80</v>
      </c>
      <c r="AY1042" s="259" t="s">
        <v>147</v>
      </c>
    </row>
    <row r="1043" s="2" customFormat="1" ht="16.5" customHeight="1">
      <c r="A1043" s="38"/>
      <c r="B1043" s="39"/>
      <c r="C1043" s="260" t="s">
        <v>986</v>
      </c>
      <c r="D1043" s="260" t="s">
        <v>413</v>
      </c>
      <c r="E1043" s="261" t="s">
        <v>500</v>
      </c>
      <c r="F1043" s="262" t="s">
        <v>501</v>
      </c>
      <c r="G1043" s="263" t="s">
        <v>217</v>
      </c>
      <c r="H1043" s="264">
        <v>10.364000000000001</v>
      </c>
      <c r="I1043" s="265"/>
      <c r="J1043" s="266">
        <f>ROUND(I1043*H1043,2)</f>
        <v>0</v>
      </c>
      <c r="K1043" s="262" t="s">
        <v>416</v>
      </c>
      <c r="L1043" s="267"/>
      <c r="M1043" s="268" t="s">
        <v>1</v>
      </c>
      <c r="N1043" s="269" t="s">
        <v>39</v>
      </c>
      <c r="O1043" s="91"/>
      <c r="P1043" s="223">
        <f>O1043*H1043</f>
        <v>0</v>
      </c>
      <c r="Q1043" s="223">
        <v>0</v>
      </c>
      <c r="R1043" s="223">
        <f>Q1043*H1043</f>
        <v>0</v>
      </c>
      <c r="S1043" s="223">
        <v>0</v>
      </c>
      <c r="T1043" s="224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5" t="s">
        <v>173</v>
      </c>
      <c r="AT1043" s="225" t="s">
        <v>413</v>
      </c>
      <c r="AU1043" s="225" t="s">
        <v>156</v>
      </c>
      <c r="AY1043" s="17" t="s">
        <v>147</v>
      </c>
      <c r="BE1043" s="226">
        <f>IF(N1043="základní",J1043,0)</f>
        <v>0</v>
      </c>
      <c r="BF1043" s="226">
        <f>IF(N1043="snížená",J1043,0)</f>
        <v>0</v>
      </c>
      <c r="BG1043" s="226">
        <f>IF(N1043="zákl. přenesená",J1043,0)</f>
        <v>0</v>
      </c>
      <c r="BH1043" s="226">
        <f>IF(N1043="sníž. přenesená",J1043,0)</f>
        <v>0</v>
      </c>
      <c r="BI1043" s="226">
        <f>IF(N1043="nulová",J1043,0)</f>
        <v>0</v>
      </c>
      <c r="BJ1043" s="17" t="s">
        <v>156</v>
      </c>
      <c r="BK1043" s="226">
        <f>ROUND(I1043*H1043,2)</f>
        <v>0</v>
      </c>
      <c r="BL1043" s="17" t="s">
        <v>155</v>
      </c>
      <c r="BM1043" s="225" t="s">
        <v>987</v>
      </c>
    </row>
    <row r="1044" s="14" customFormat="1">
      <c r="A1044" s="14"/>
      <c r="B1044" s="238"/>
      <c r="C1044" s="239"/>
      <c r="D1044" s="229" t="s">
        <v>157</v>
      </c>
      <c r="E1044" s="240" t="s">
        <v>1</v>
      </c>
      <c r="F1044" s="241" t="s">
        <v>988</v>
      </c>
      <c r="G1044" s="239"/>
      <c r="H1044" s="242">
        <v>10.364000000000001</v>
      </c>
      <c r="I1044" s="243"/>
      <c r="J1044" s="239"/>
      <c r="K1044" s="239"/>
      <c r="L1044" s="244"/>
      <c r="M1044" s="245"/>
      <c r="N1044" s="246"/>
      <c r="O1044" s="246"/>
      <c r="P1044" s="246"/>
      <c r="Q1044" s="246"/>
      <c r="R1044" s="246"/>
      <c r="S1044" s="246"/>
      <c r="T1044" s="247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8" t="s">
        <v>157</v>
      </c>
      <c r="AU1044" s="248" t="s">
        <v>156</v>
      </c>
      <c r="AV1044" s="14" t="s">
        <v>156</v>
      </c>
      <c r="AW1044" s="14" t="s">
        <v>30</v>
      </c>
      <c r="AX1044" s="14" t="s">
        <v>14</v>
      </c>
      <c r="AY1044" s="248" t="s">
        <v>147</v>
      </c>
    </row>
    <row r="1045" s="15" customFormat="1">
      <c r="A1045" s="15"/>
      <c r="B1045" s="249"/>
      <c r="C1045" s="250"/>
      <c r="D1045" s="229" t="s">
        <v>157</v>
      </c>
      <c r="E1045" s="251" t="s">
        <v>1</v>
      </c>
      <c r="F1045" s="252" t="s">
        <v>160</v>
      </c>
      <c r="G1045" s="250"/>
      <c r="H1045" s="253">
        <v>10.364000000000001</v>
      </c>
      <c r="I1045" s="254"/>
      <c r="J1045" s="250"/>
      <c r="K1045" s="250"/>
      <c r="L1045" s="255"/>
      <c r="M1045" s="256"/>
      <c r="N1045" s="257"/>
      <c r="O1045" s="257"/>
      <c r="P1045" s="257"/>
      <c r="Q1045" s="257"/>
      <c r="R1045" s="257"/>
      <c r="S1045" s="257"/>
      <c r="T1045" s="258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59" t="s">
        <v>157</v>
      </c>
      <c r="AU1045" s="259" t="s">
        <v>156</v>
      </c>
      <c r="AV1045" s="15" t="s">
        <v>155</v>
      </c>
      <c r="AW1045" s="15" t="s">
        <v>30</v>
      </c>
      <c r="AX1045" s="15" t="s">
        <v>80</v>
      </c>
      <c r="AY1045" s="259" t="s">
        <v>147</v>
      </c>
    </row>
    <row r="1046" s="2" customFormat="1" ht="16.5" customHeight="1">
      <c r="A1046" s="38"/>
      <c r="B1046" s="39"/>
      <c r="C1046" s="260" t="s">
        <v>668</v>
      </c>
      <c r="D1046" s="260" t="s">
        <v>413</v>
      </c>
      <c r="E1046" s="261" t="s">
        <v>504</v>
      </c>
      <c r="F1046" s="262" t="s">
        <v>505</v>
      </c>
      <c r="G1046" s="263" t="s">
        <v>217</v>
      </c>
      <c r="H1046" s="264">
        <v>10.343</v>
      </c>
      <c r="I1046" s="265"/>
      <c r="J1046" s="266">
        <f>ROUND(I1046*H1046,2)</f>
        <v>0</v>
      </c>
      <c r="K1046" s="262" t="s">
        <v>416</v>
      </c>
      <c r="L1046" s="267"/>
      <c r="M1046" s="268" t="s">
        <v>1</v>
      </c>
      <c r="N1046" s="269" t="s">
        <v>39</v>
      </c>
      <c r="O1046" s="91"/>
      <c r="P1046" s="223">
        <f>O1046*H1046</f>
        <v>0</v>
      </c>
      <c r="Q1046" s="223">
        <v>0</v>
      </c>
      <c r="R1046" s="223">
        <f>Q1046*H1046</f>
        <v>0</v>
      </c>
      <c r="S1046" s="223">
        <v>0</v>
      </c>
      <c r="T1046" s="224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5" t="s">
        <v>173</v>
      </c>
      <c r="AT1046" s="225" t="s">
        <v>413</v>
      </c>
      <c r="AU1046" s="225" t="s">
        <v>156</v>
      </c>
      <c r="AY1046" s="17" t="s">
        <v>147</v>
      </c>
      <c r="BE1046" s="226">
        <f>IF(N1046="základní",J1046,0)</f>
        <v>0</v>
      </c>
      <c r="BF1046" s="226">
        <f>IF(N1046="snížená",J1046,0)</f>
        <v>0</v>
      </c>
      <c r="BG1046" s="226">
        <f>IF(N1046="zákl. přenesená",J1046,0)</f>
        <v>0</v>
      </c>
      <c r="BH1046" s="226">
        <f>IF(N1046="sníž. přenesená",J1046,0)</f>
        <v>0</v>
      </c>
      <c r="BI1046" s="226">
        <f>IF(N1046="nulová",J1046,0)</f>
        <v>0</v>
      </c>
      <c r="BJ1046" s="17" t="s">
        <v>156</v>
      </c>
      <c r="BK1046" s="226">
        <f>ROUND(I1046*H1046,2)</f>
        <v>0</v>
      </c>
      <c r="BL1046" s="17" t="s">
        <v>155</v>
      </c>
      <c r="BM1046" s="225" t="s">
        <v>989</v>
      </c>
    </row>
    <row r="1047" s="13" customFormat="1">
      <c r="A1047" s="13"/>
      <c r="B1047" s="227"/>
      <c r="C1047" s="228"/>
      <c r="D1047" s="229" t="s">
        <v>157</v>
      </c>
      <c r="E1047" s="230" t="s">
        <v>1</v>
      </c>
      <c r="F1047" s="231" t="s">
        <v>984</v>
      </c>
      <c r="G1047" s="228"/>
      <c r="H1047" s="230" t="s">
        <v>1</v>
      </c>
      <c r="I1047" s="232"/>
      <c r="J1047" s="228"/>
      <c r="K1047" s="228"/>
      <c r="L1047" s="233"/>
      <c r="M1047" s="234"/>
      <c r="N1047" s="235"/>
      <c r="O1047" s="235"/>
      <c r="P1047" s="235"/>
      <c r="Q1047" s="235"/>
      <c r="R1047" s="235"/>
      <c r="S1047" s="235"/>
      <c r="T1047" s="236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7" t="s">
        <v>157</v>
      </c>
      <c r="AU1047" s="237" t="s">
        <v>156</v>
      </c>
      <c r="AV1047" s="13" t="s">
        <v>80</v>
      </c>
      <c r="AW1047" s="13" t="s">
        <v>30</v>
      </c>
      <c r="AX1047" s="13" t="s">
        <v>14</v>
      </c>
      <c r="AY1047" s="237" t="s">
        <v>147</v>
      </c>
    </row>
    <row r="1048" s="14" customFormat="1">
      <c r="A1048" s="14"/>
      <c r="B1048" s="238"/>
      <c r="C1048" s="239"/>
      <c r="D1048" s="229" t="s">
        <v>157</v>
      </c>
      <c r="E1048" s="240" t="s">
        <v>1</v>
      </c>
      <c r="F1048" s="241" t="s">
        <v>990</v>
      </c>
      <c r="G1048" s="239"/>
      <c r="H1048" s="242">
        <v>10.343</v>
      </c>
      <c r="I1048" s="243"/>
      <c r="J1048" s="239"/>
      <c r="K1048" s="239"/>
      <c r="L1048" s="244"/>
      <c r="M1048" s="245"/>
      <c r="N1048" s="246"/>
      <c r="O1048" s="246"/>
      <c r="P1048" s="246"/>
      <c r="Q1048" s="246"/>
      <c r="R1048" s="246"/>
      <c r="S1048" s="246"/>
      <c r="T1048" s="247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8" t="s">
        <v>157</v>
      </c>
      <c r="AU1048" s="248" t="s">
        <v>156</v>
      </c>
      <c r="AV1048" s="14" t="s">
        <v>156</v>
      </c>
      <c r="AW1048" s="14" t="s">
        <v>30</v>
      </c>
      <c r="AX1048" s="14" t="s">
        <v>14</v>
      </c>
      <c r="AY1048" s="248" t="s">
        <v>147</v>
      </c>
    </row>
    <row r="1049" s="15" customFormat="1">
      <c r="A1049" s="15"/>
      <c r="B1049" s="249"/>
      <c r="C1049" s="250"/>
      <c r="D1049" s="229" t="s">
        <v>157</v>
      </c>
      <c r="E1049" s="251" t="s">
        <v>1</v>
      </c>
      <c r="F1049" s="252" t="s">
        <v>160</v>
      </c>
      <c r="G1049" s="250"/>
      <c r="H1049" s="253">
        <v>10.343</v>
      </c>
      <c r="I1049" s="254"/>
      <c r="J1049" s="250"/>
      <c r="K1049" s="250"/>
      <c r="L1049" s="255"/>
      <c r="M1049" s="256"/>
      <c r="N1049" s="257"/>
      <c r="O1049" s="257"/>
      <c r="P1049" s="257"/>
      <c r="Q1049" s="257"/>
      <c r="R1049" s="257"/>
      <c r="S1049" s="257"/>
      <c r="T1049" s="258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59" t="s">
        <v>157</v>
      </c>
      <c r="AU1049" s="259" t="s">
        <v>156</v>
      </c>
      <c r="AV1049" s="15" t="s">
        <v>155</v>
      </c>
      <c r="AW1049" s="15" t="s">
        <v>30</v>
      </c>
      <c r="AX1049" s="15" t="s">
        <v>80</v>
      </c>
      <c r="AY1049" s="259" t="s">
        <v>147</v>
      </c>
    </row>
    <row r="1050" s="2" customFormat="1" ht="16.5" customHeight="1">
      <c r="A1050" s="38"/>
      <c r="B1050" s="39"/>
      <c r="C1050" s="214" t="s">
        <v>991</v>
      </c>
      <c r="D1050" s="214" t="s">
        <v>150</v>
      </c>
      <c r="E1050" s="215" t="s">
        <v>507</v>
      </c>
      <c r="F1050" s="216" t="s">
        <v>508</v>
      </c>
      <c r="G1050" s="217" t="s">
        <v>248</v>
      </c>
      <c r="H1050" s="218">
        <v>1</v>
      </c>
      <c r="I1050" s="219"/>
      <c r="J1050" s="220">
        <f>ROUND(I1050*H1050,2)</f>
        <v>0</v>
      </c>
      <c r="K1050" s="216" t="s">
        <v>154</v>
      </c>
      <c r="L1050" s="44"/>
      <c r="M1050" s="221" t="s">
        <v>1</v>
      </c>
      <c r="N1050" s="222" t="s">
        <v>39</v>
      </c>
      <c r="O1050" s="91"/>
      <c r="P1050" s="223">
        <f>O1050*H1050</f>
        <v>0</v>
      </c>
      <c r="Q1050" s="223">
        <v>0</v>
      </c>
      <c r="R1050" s="223">
        <f>Q1050*H1050</f>
        <v>0</v>
      </c>
      <c r="S1050" s="223">
        <v>0</v>
      </c>
      <c r="T1050" s="224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25" t="s">
        <v>155</v>
      </c>
      <c r="AT1050" s="225" t="s">
        <v>150</v>
      </c>
      <c r="AU1050" s="225" t="s">
        <v>156</v>
      </c>
      <c r="AY1050" s="17" t="s">
        <v>147</v>
      </c>
      <c r="BE1050" s="226">
        <f>IF(N1050="základní",J1050,0)</f>
        <v>0</v>
      </c>
      <c r="BF1050" s="226">
        <f>IF(N1050="snížená",J1050,0)</f>
        <v>0</v>
      </c>
      <c r="BG1050" s="226">
        <f>IF(N1050="zákl. přenesená",J1050,0)</f>
        <v>0</v>
      </c>
      <c r="BH1050" s="226">
        <f>IF(N1050="sníž. přenesená",J1050,0)</f>
        <v>0</v>
      </c>
      <c r="BI1050" s="226">
        <f>IF(N1050="nulová",J1050,0)</f>
        <v>0</v>
      </c>
      <c r="BJ1050" s="17" t="s">
        <v>156</v>
      </c>
      <c r="BK1050" s="226">
        <f>ROUND(I1050*H1050,2)</f>
        <v>0</v>
      </c>
      <c r="BL1050" s="17" t="s">
        <v>155</v>
      </c>
      <c r="BM1050" s="225" t="s">
        <v>992</v>
      </c>
    </row>
    <row r="1051" s="2" customFormat="1" ht="21.75" customHeight="1">
      <c r="A1051" s="38"/>
      <c r="B1051" s="39"/>
      <c r="C1051" s="214" t="s">
        <v>672</v>
      </c>
      <c r="D1051" s="214" t="s">
        <v>150</v>
      </c>
      <c r="E1051" s="215" t="s">
        <v>511</v>
      </c>
      <c r="F1051" s="216" t="s">
        <v>512</v>
      </c>
      <c r="G1051" s="217" t="s">
        <v>168</v>
      </c>
      <c r="H1051" s="218">
        <v>4.7999999999999998</v>
      </c>
      <c r="I1051" s="219"/>
      <c r="J1051" s="220">
        <f>ROUND(I1051*H1051,2)</f>
        <v>0</v>
      </c>
      <c r="K1051" s="216" t="s">
        <v>154</v>
      </c>
      <c r="L1051" s="44"/>
      <c r="M1051" s="221" t="s">
        <v>1</v>
      </c>
      <c r="N1051" s="222" t="s">
        <v>39</v>
      </c>
      <c r="O1051" s="91"/>
      <c r="P1051" s="223">
        <f>O1051*H1051</f>
        <v>0</v>
      </c>
      <c r="Q1051" s="223">
        <v>0</v>
      </c>
      <c r="R1051" s="223">
        <f>Q1051*H1051</f>
        <v>0</v>
      </c>
      <c r="S1051" s="223">
        <v>0</v>
      </c>
      <c r="T1051" s="224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25" t="s">
        <v>155</v>
      </c>
      <c r="AT1051" s="225" t="s">
        <v>150</v>
      </c>
      <c r="AU1051" s="225" t="s">
        <v>156</v>
      </c>
      <c r="AY1051" s="17" t="s">
        <v>147</v>
      </c>
      <c r="BE1051" s="226">
        <f>IF(N1051="základní",J1051,0)</f>
        <v>0</v>
      </c>
      <c r="BF1051" s="226">
        <f>IF(N1051="snížená",J1051,0)</f>
        <v>0</v>
      </c>
      <c r="BG1051" s="226">
        <f>IF(N1051="zákl. přenesená",J1051,0)</f>
        <v>0</v>
      </c>
      <c r="BH1051" s="226">
        <f>IF(N1051="sníž. přenesená",J1051,0)</f>
        <v>0</v>
      </c>
      <c r="BI1051" s="226">
        <f>IF(N1051="nulová",J1051,0)</f>
        <v>0</v>
      </c>
      <c r="BJ1051" s="17" t="s">
        <v>156</v>
      </c>
      <c r="BK1051" s="226">
        <f>ROUND(I1051*H1051,2)</f>
        <v>0</v>
      </c>
      <c r="BL1051" s="17" t="s">
        <v>155</v>
      </c>
      <c r="BM1051" s="225" t="s">
        <v>993</v>
      </c>
    </row>
    <row r="1052" s="13" customFormat="1">
      <c r="A1052" s="13"/>
      <c r="B1052" s="227"/>
      <c r="C1052" s="228"/>
      <c r="D1052" s="229" t="s">
        <v>157</v>
      </c>
      <c r="E1052" s="230" t="s">
        <v>1</v>
      </c>
      <c r="F1052" s="231" t="s">
        <v>994</v>
      </c>
      <c r="G1052" s="228"/>
      <c r="H1052" s="230" t="s">
        <v>1</v>
      </c>
      <c r="I1052" s="232"/>
      <c r="J1052" s="228"/>
      <c r="K1052" s="228"/>
      <c r="L1052" s="233"/>
      <c r="M1052" s="234"/>
      <c r="N1052" s="235"/>
      <c r="O1052" s="235"/>
      <c r="P1052" s="235"/>
      <c r="Q1052" s="235"/>
      <c r="R1052" s="235"/>
      <c r="S1052" s="235"/>
      <c r="T1052" s="236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7" t="s">
        <v>157</v>
      </c>
      <c r="AU1052" s="237" t="s">
        <v>156</v>
      </c>
      <c r="AV1052" s="13" t="s">
        <v>80</v>
      </c>
      <c r="AW1052" s="13" t="s">
        <v>30</v>
      </c>
      <c r="AX1052" s="13" t="s">
        <v>14</v>
      </c>
      <c r="AY1052" s="237" t="s">
        <v>147</v>
      </c>
    </row>
    <row r="1053" s="14" customFormat="1">
      <c r="A1053" s="14"/>
      <c r="B1053" s="238"/>
      <c r="C1053" s="239"/>
      <c r="D1053" s="229" t="s">
        <v>157</v>
      </c>
      <c r="E1053" s="240" t="s">
        <v>1</v>
      </c>
      <c r="F1053" s="241" t="s">
        <v>995</v>
      </c>
      <c r="G1053" s="239"/>
      <c r="H1053" s="242">
        <v>4.7999999999999998</v>
      </c>
      <c r="I1053" s="243"/>
      <c r="J1053" s="239"/>
      <c r="K1053" s="239"/>
      <c r="L1053" s="244"/>
      <c r="M1053" s="245"/>
      <c r="N1053" s="246"/>
      <c r="O1053" s="246"/>
      <c r="P1053" s="246"/>
      <c r="Q1053" s="246"/>
      <c r="R1053" s="246"/>
      <c r="S1053" s="246"/>
      <c r="T1053" s="247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8" t="s">
        <v>157</v>
      </c>
      <c r="AU1053" s="248" t="s">
        <v>156</v>
      </c>
      <c r="AV1053" s="14" t="s">
        <v>156</v>
      </c>
      <c r="AW1053" s="14" t="s">
        <v>30</v>
      </c>
      <c r="AX1053" s="14" t="s">
        <v>14</v>
      </c>
      <c r="AY1053" s="248" t="s">
        <v>147</v>
      </c>
    </row>
    <row r="1054" s="15" customFormat="1">
      <c r="A1054" s="15"/>
      <c r="B1054" s="249"/>
      <c r="C1054" s="250"/>
      <c r="D1054" s="229" t="s">
        <v>157</v>
      </c>
      <c r="E1054" s="251" t="s">
        <v>1</v>
      </c>
      <c r="F1054" s="252" t="s">
        <v>160</v>
      </c>
      <c r="G1054" s="250"/>
      <c r="H1054" s="253">
        <v>4.7999999999999998</v>
      </c>
      <c r="I1054" s="254"/>
      <c r="J1054" s="250"/>
      <c r="K1054" s="250"/>
      <c r="L1054" s="255"/>
      <c r="M1054" s="256"/>
      <c r="N1054" s="257"/>
      <c r="O1054" s="257"/>
      <c r="P1054" s="257"/>
      <c r="Q1054" s="257"/>
      <c r="R1054" s="257"/>
      <c r="S1054" s="257"/>
      <c r="T1054" s="258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T1054" s="259" t="s">
        <v>157</v>
      </c>
      <c r="AU1054" s="259" t="s">
        <v>156</v>
      </c>
      <c r="AV1054" s="15" t="s">
        <v>155</v>
      </c>
      <c r="AW1054" s="15" t="s">
        <v>30</v>
      </c>
      <c r="AX1054" s="15" t="s">
        <v>80</v>
      </c>
      <c r="AY1054" s="259" t="s">
        <v>147</v>
      </c>
    </row>
    <row r="1055" s="2" customFormat="1" ht="33" customHeight="1">
      <c r="A1055" s="38"/>
      <c r="B1055" s="39"/>
      <c r="C1055" s="214" t="s">
        <v>996</v>
      </c>
      <c r="D1055" s="214" t="s">
        <v>150</v>
      </c>
      <c r="E1055" s="215" t="s">
        <v>516</v>
      </c>
      <c r="F1055" s="216" t="s">
        <v>517</v>
      </c>
      <c r="G1055" s="217" t="s">
        <v>168</v>
      </c>
      <c r="H1055" s="218">
        <v>9.5999999999999996</v>
      </c>
      <c r="I1055" s="219"/>
      <c r="J1055" s="220">
        <f>ROUND(I1055*H1055,2)</f>
        <v>0</v>
      </c>
      <c r="K1055" s="216" t="s">
        <v>154</v>
      </c>
      <c r="L1055" s="44"/>
      <c r="M1055" s="221" t="s">
        <v>1</v>
      </c>
      <c r="N1055" s="222" t="s">
        <v>39</v>
      </c>
      <c r="O1055" s="91"/>
      <c r="P1055" s="223">
        <f>O1055*H1055</f>
        <v>0</v>
      </c>
      <c r="Q1055" s="223">
        <v>0</v>
      </c>
      <c r="R1055" s="223">
        <f>Q1055*H1055</f>
        <v>0</v>
      </c>
      <c r="S1055" s="223">
        <v>0</v>
      </c>
      <c r="T1055" s="224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5" t="s">
        <v>155</v>
      </c>
      <c r="AT1055" s="225" t="s">
        <v>150</v>
      </c>
      <c r="AU1055" s="225" t="s">
        <v>156</v>
      </c>
      <c r="AY1055" s="17" t="s">
        <v>147</v>
      </c>
      <c r="BE1055" s="226">
        <f>IF(N1055="základní",J1055,0)</f>
        <v>0</v>
      </c>
      <c r="BF1055" s="226">
        <f>IF(N1055="snížená",J1055,0)</f>
        <v>0</v>
      </c>
      <c r="BG1055" s="226">
        <f>IF(N1055="zákl. přenesená",J1055,0)</f>
        <v>0</v>
      </c>
      <c r="BH1055" s="226">
        <f>IF(N1055="sníž. přenesená",J1055,0)</f>
        <v>0</v>
      </c>
      <c r="BI1055" s="226">
        <f>IF(N1055="nulová",J1055,0)</f>
        <v>0</v>
      </c>
      <c r="BJ1055" s="17" t="s">
        <v>156</v>
      </c>
      <c r="BK1055" s="226">
        <f>ROUND(I1055*H1055,2)</f>
        <v>0</v>
      </c>
      <c r="BL1055" s="17" t="s">
        <v>155</v>
      </c>
      <c r="BM1055" s="225" t="s">
        <v>997</v>
      </c>
    </row>
    <row r="1056" s="13" customFormat="1">
      <c r="A1056" s="13"/>
      <c r="B1056" s="227"/>
      <c r="C1056" s="228"/>
      <c r="D1056" s="229" t="s">
        <v>157</v>
      </c>
      <c r="E1056" s="230" t="s">
        <v>1</v>
      </c>
      <c r="F1056" s="231" t="s">
        <v>994</v>
      </c>
      <c r="G1056" s="228"/>
      <c r="H1056" s="230" t="s">
        <v>1</v>
      </c>
      <c r="I1056" s="232"/>
      <c r="J1056" s="228"/>
      <c r="K1056" s="228"/>
      <c r="L1056" s="233"/>
      <c r="M1056" s="234"/>
      <c r="N1056" s="235"/>
      <c r="O1056" s="235"/>
      <c r="P1056" s="235"/>
      <c r="Q1056" s="235"/>
      <c r="R1056" s="235"/>
      <c r="S1056" s="235"/>
      <c r="T1056" s="236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7" t="s">
        <v>157</v>
      </c>
      <c r="AU1056" s="237" t="s">
        <v>156</v>
      </c>
      <c r="AV1056" s="13" t="s">
        <v>80</v>
      </c>
      <c r="AW1056" s="13" t="s">
        <v>30</v>
      </c>
      <c r="AX1056" s="13" t="s">
        <v>14</v>
      </c>
      <c r="AY1056" s="237" t="s">
        <v>147</v>
      </c>
    </row>
    <row r="1057" s="14" customFormat="1">
      <c r="A1057" s="14"/>
      <c r="B1057" s="238"/>
      <c r="C1057" s="239"/>
      <c r="D1057" s="229" t="s">
        <v>157</v>
      </c>
      <c r="E1057" s="240" t="s">
        <v>1</v>
      </c>
      <c r="F1057" s="241" t="s">
        <v>998</v>
      </c>
      <c r="G1057" s="239"/>
      <c r="H1057" s="242">
        <v>9.5999999999999996</v>
      </c>
      <c r="I1057" s="243"/>
      <c r="J1057" s="239"/>
      <c r="K1057" s="239"/>
      <c r="L1057" s="244"/>
      <c r="M1057" s="245"/>
      <c r="N1057" s="246"/>
      <c r="O1057" s="246"/>
      <c r="P1057" s="246"/>
      <c r="Q1057" s="246"/>
      <c r="R1057" s="246"/>
      <c r="S1057" s="246"/>
      <c r="T1057" s="247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8" t="s">
        <v>157</v>
      </c>
      <c r="AU1057" s="248" t="s">
        <v>156</v>
      </c>
      <c r="AV1057" s="14" t="s">
        <v>156</v>
      </c>
      <c r="AW1057" s="14" t="s">
        <v>30</v>
      </c>
      <c r="AX1057" s="14" t="s">
        <v>14</v>
      </c>
      <c r="AY1057" s="248" t="s">
        <v>147</v>
      </c>
    </row>
    <row r="1058" s="15" customFormat="1">
      <c r="A1058" s="15"/>
      <c r="B1058" s="249"/>
      <c r="C1058" s="250"/>
      <c r="D1058" s="229" t="s">
        <v>157</v>
      </c>
      <c r="E1058" s="251" t="s">
        <v>1</v>
      </c>
      <c r="F1058" s="252" t="s">
        <v>160</v>
      </c>
      <c r="G1058" s="250"/>
      <c r="H1058" s="253">
        <v>9.5999999999999996</v>
      </c>
      <c r="I1058" s="254"/>
      <c r="J1058" s="250"/>
      <c r="K1058" s="250"/>
      <c r="L1058" s="255"/>
      <c r="M1058" s="256"/>
      <c r="N1058" s="257"/>
      <c r="O1058" s="257"/>
      <c r="P1058" s="257"/>
      <c r="Q1058" s="257"/>
      <c r="R1058" s="257"/>
      <c r="S1058" s="257"/>
      <c r="T1058" s="258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T1058" s="259" t="s">
        <v>157</v>
      </c>
      <c r="AU1058" s="259" t="s">
        <v>156</v>
      </c>
      <c r="AV1058" s="15" t="s">
        <v>155</v>
      </c>
      <c r="AW1058" s="15" t="s">
        <v>30</v>
      </c>
      <c r="AX1058" s="15" t="s">
        <v>80</v>
      </c>
      <c r="AY1058" s="259" t="s">
        <v>147</v>
      </c>
    </row>
    <row r="1059" s="2" customFormat="1" ht="24.15" customHeight="1">
      <c r="A1059" s="38"/>
      <c r="B1059" s="39"/>
      <c r="C1059" s="214" t="s">
        <v>675</v>
      </c>
      <c r="D1059" s="214" t="s">
        <v>150</v>
      </c>
      <c r="E1059" s="215" t="s">
        <v>521</v>
      </c>
      <c r="F1059" s="216" t="s">
        <v>522</v>
      </c>
      <c r="G1059" s="217" t="s">
        <v>168</v>
      </c>
      <c r="H1059" s="218">
        <v>0.41999999999999998</v>
      </c>
      <c r="I1059" s="219"/>
      <c r="J1059" s="220">
        <f>ROUND(I1059*H1059,2)</f>
        <v>0</v>
      </c>
      <c r="K1059" s="216" t="s">
        <v>154</v>
      </c>
      <c r="L1059" s="44"/>
      <c r="M1059" s="221" t="s">
        <v>1</v>
      </c>
      <c r="N1059" s="222" t="s">
        <v>39</v>
      </c>
      <c r="O1059" s="91"/>
      <c r="P1059" s="223">
        <f>O1059*H1059</f>
        <v>0</v>
      </c>
      <c r="Q1059" s="223">
        <v>0</v>
      </c>
      <c r="R1059" s="223">
        <f>Q1059*H1059</f>
        <v>0</v>
      </c>
      <c r="S1059" s="223">
        <v>0</v>
      </c>
      <c r="T1059" s="224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5" t="s">
        <v>155</v>
      </c>
      <c r="AT1059" s="225" t="s">
        <v>150</v>
      </c>
      <c r="AU1059" s="225" t="s">
        <v>156</v>
      </c>
      <c r="AY1059" s="17" t="s">
        <v>147</v>
      </c>
      <c r="BE1059" s="226">
        <f>IF(N1059="základní",J1059,0)</f>
        <v>0</v>
      </c>
      <c r="BF1059" s="226">
        <f>IF(N1059="snížená",J1059,0)</f>
        <v>0</v>
      </c>
      <c r="BG1059" s="226">
        <f>IF(N1059="zákl. přenesená",J1059,0)</f>
        <v>0</v>
      </c>
      <c r="BH1059" s="226">
        <f>IF(N1059="sníž. přenesená",J1059,0)</f>
        <v>0</v>
      </c>
      <c r="BI1059" s="226">
        <f>IF(N1059="nulová",J1059,0)</f>
        <v>0</v>
      </c>
      <c r="BJ1059" s="17" t="s">
        <v>156</v>
      </c>
      <c r="BK1059" s="226">
        <f>ROUND(I1059*H1059,2)</f>
        <v>0</v>
      </c>
      <c r="BL1059" s="17" t="s">
        <v>155</v>
      </c>
      <c r="BM1059" s="225" t="s">
        <v>999</v>
      </c>
    </row>
    <row r="1060" s="13" customFormat="1">
      <c r="A1060" s="13"/>
      <c r="B1060" s="227"/>
      <c r="C1060" s="228"/>
      <c r="D1060" s="229" t="s">
        <v>157</v>
      </c>
      <c r="E1060" s="230" t="s">
        <v>1</v>
      </c>
      <c r="F1060" s="231" t="s">
        <v>957</v>
      </c>
      <c r="G1060" s="228"/>
      <c r="H1060" s="230" t="s">
        <v>1</v>
      </c>
      <c r="I1060" s="232"/>
      <c r="J1060" s="228"/>
      <c r="K1060" s="228"/>
      <c r="L1060" s="233"/>
      <c r="M1060" s="234"/>
      <c r="N1060" s="235"/>
      <c r="O1060" s="235"/>
      <c r="P1060" s="235"/>
      <c r="Q1060" s="235"/>
      <c r="R1060" s="235"/>
      <c r="S1060" s="235"/>
      <c r="T1060" s="236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7" t="s">
        <v>157</v>
      </c>
      <c r="AU1060" s="237" t="s">
        <v>156</v>
      </c>
      <c r="AV1060" s="13" t="s">
        <v>80</v>
      </c>
      <c r="AW1060" s="13" t="s">
        <v>30</v>
      </c>
      <c r="AX1060" s="13" t="s">
        <v>14</v>
      </c>
      <c r="AY1060" s="237" t="s">
        <v>147</v>
      </c>
    </row>
    <row r="1061" s="14" customFormat="1">
      <c r="A1061" s="14"/>
      <c r="B1061" s="238"/>
      <c r="C1061" s="239"/>
      <c r="D1061" s="229" t="s">
        <v>157</v>
      </c>
      <c r="E1061" s="240" t="s">
        <v>1</v>
      </c>
      <c r="F1061" s="241" t="s">
        <v>444</v>
      </c>
      <c r="G1061" s="239"/>
      <c r="H1061" s="242">
        <v>0.41999999999999998</v>
      </c>
      <c r="I1061" s="243"/>
      <c r="J1061" s="239"/>
      <c r="K1061" s="239"/>
      <c r="L1061" s="244"/>
      <c r="M1061" s="245"/>
      <c r="N1061" s="246"/>
      <c r="O1061" s="246"/>
      <c r="P1061" s="246"/>
      <c r="Q1061" s="246"/>
      <c r="R1061" s="246"/>
      <c r="S1061" s="246"/>
      <c r="T1061" s="247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8" t="s">
        <v>157</v>
      </c>
      <c r="AU1061" s="248" t="s">
        <v>156</v>
      </c>
      <c r="AV1061" s="14" t="s">
        <v>156</v>
      </c>
      <c r="AW1061" s="14" t="s">
        <v>30</v>
      </c>
      <c r="AX1061" s="14" t="s">
        <v>14</v>
      </c>
      <c r="AY1061" s="248" t="s">
        <v>147</v>
      </c>
    </row>
    <row r="1062" s="15" customFormat="1">
      <c r="A1062" s="15"/>
      <c r="B1062" s="249"/>
      <c r="C1062" s="250"/>
      <c r="D1062" s="229" t="s">
        <v>157</v>
      </c>
      <c r="E1062" s="251" t="s">
        <v>1</v>
      </c>
      <c r="F1062" s="252" t="s">
        <v>160</v>
      </c>
      <c r="G1062" s="250"/>
      <c r="H1062" s="253">
        <v>0.41999999999999998</v>
      </c>
      <c r="I1062" s="254"/>
      <c r="J1062" s="250"/>
      <c r="K1062" s="250"/>
      <c r="L1062" s="255"/>
      <c r="M1062" s="256"/>
      <c r="N1062" s="257"/>
      <c r="O1062" s="257"/>
      <c r="P1062" s="257"/>
      <c r="Q1062" s="257"/>
      <c r="R1062" s="257"/>
      <c r="S1062" s="257"/>
      <c r="T1062" s="258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59" t="s">
        <v>157</v>
      </c>
      <c r="AU1062" s="259" t="s">
        <v>156</v>
      </c>
      <c r="AV1062" s="15" t="s">
        <v>155</v>
      </c>
      <c r="AW1062" s="15" t="s">
        <v>30</v>
      </c>
      <c r="AX1062" s="15" t="s">
        <v>80</v>
      </c>
      <c r="AY1062" s="259" t="s">
        <v>147</v>
      </c>
    </row>
    <row r="1063" s="2" customFormat="1" ht="33" customHeight="1">
      <c r="A1063" s="38"/>
      <c r="B1063" s="39"/>
      <c r="C1063" s="214" t="s">
        <v>1000</v>
      </c>
      <c r="D1063" s="214" t="s">
        <v>150</v>
      </c>
      <c r="E1063" s="215" t="s">
        <v>524</v>
      </c>
      <c r="F1063" s="216" t="s">
        <v>525</v>
      </c>
      <c r="G1063" s="217" t="s">
        <v>168</v>
      </c>
      <c r="H1063" s="218">
        <v>2.1000000000000001</v>
      </c>
      <c r="I1063" s="219"/>
      <c r="J1063" s="220">
        <f>ROUND(I1063*H1063,2)</f>
        <v>0</v>
      </c>
      <c r="K1063" s="216" t="s">
        <v>154</v>
      </c>
      <c r="L1063" s="44"/>
      <c r="M1063" s="221" t="s">
        <v>1</v>
      </c>
      <c r="N1063" s="222" t="s">
        <v>39</v>
      </c>
      <c r="O1063" s="91"/>
      <c r="P1063" s="223">
        <f>O1063*H1063</f>
        <v>0</v>
      </c>
      <c r="Q1063" s="223">
        <v>0</v>
      </c>
      <c r="R1063" s="223">
        <f>Q1063*H1063</f>
        <v>0</v>
      </c>
      <c r="S1063" s="223">
        <v>0</v>
      </c>
      <c r="T1063" s="224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5" t="s">
        <v>155</v>
      </c>
      <c r="AT1063" s="225" t="s">
        <v>150</v>
      </c>
      <c r="AU1063" s="225" t="s">
        <v>156</v>
      </c>
      <c r="AY1063" s="17" t="s">
        <v>147</v>
      </c>
      <c r="BE1063" s="226">
        <f>IF(N1063="základní",J1063,0)</f>
        <v>0</v>
      </c>
      <c r="BF1063" s="226">
        <f>IF(N1063="snížená",J1063,0)</f>
        <v>0</v>
      </c>
      <c r="BG1063" s="226">
        <f>IF(N1063="zákl. přenesená",J1063,0)</f>
        <v>0</v>
      </c>
      <c r="BH1063" s="226">
        <f>IF(N1063="sníž. přenesená",J1063,0)</f>
        <v>0</v>
      </c>
      <c r="BI1063" s="226">
        <f>IF(N1063="nulová",J1063,0)</f>
        <v>0</v>
      </c>
      <c r="BJ1063" s="17" t="s">
        <v>156</v>
      </c>
      <c r="BK1063" s="226">
        <f>ROUND(I1063*H1063,2)</f>
        <v>0</v>
      </c>
      <c r="BL1063" s="17" t="s">
        <v>155</v>
      </c>
      <c r="BM1063" s="225" t="s">
        <v>1001</v>
      </c>
    </row>
    <row r="1064" s="13" customFormat="1">
      <c r="A1064" s="13"/>
      <c r="B1064" s="227"/>
      <c r="C1064" s="228"/>
      <c r="D1064" s="229" t="s">
        <v>157</v>
      </c>
      <c r="E1064" s="230" t="s">
        <v>1</v>
      </c>
      <c r="F1064" s="231" t="s">
        <v>957</v>
      </c>
      <c r="G1064" s="228"/>
      <c r="H1064" s="230" t="s">
        <v>1</v>
      </c>
      <c r="I1064" s="232"/>
      <c r="J1064" s="228"/>
      <c r="K1064" s="228"/>
      <c r="L1064" s="233"/>
      <c r="M1064" s="234"/>
      <c r="N1064" s="235"/>
      <c r="O1064" s="235"/>
      <c r="P1064" s="235"/>
      <c r="Q1064" s="235"/>
      <c r="R1064" s="235"/>
      <c r="S1064" s="235"/>
      <c r="T1064" s="236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7" t="s">
        <v>157</v>
      </c>
      <c r="AU1064" s="237" t="s">
        <v>156</v>
      </c>
      <c r="AV1064" s="13" t="s">
        <v>80</v>
      </c>
      <c r="AW1064" s="13" t="s">
        <v>30</v>
      </c>
      <c r="AX1064" s="13" t="s">
        <v>14</v>
      </c>
      <c r="AY1064" s="237" t="s">
        <v>147</v>
      </c>
    </row>
    <row r="1065" s="14" customFormat="1">
      <c r="A1065" s="14"/>
      <c r="B1065" s="238"/>
      <c r="C1065" s="239"/>
      <c r="D1065" s="229" t="s">
        <v>157</v>
      </c>
      <c r="E1065" s="240" t="s">
        <v>1</v>
      </c>
      <c r="F1065" s="241" t="s">
        <v>527</v>
      </c>
      <c r="G1065" s="239"/>
      <c r="H1065" s="242">
        <v>2.1000000000000001</v>
      </c>
      <c r="I1065" s="243"/>
      <c r="J1065" s="239"/>
      <c r="K1065" s="239"/>
      <c r="L1065" s="244"/>
      <c r="M1065" s="245"/>
      <c r="N1065" s="246"/>
      <c r="O1065" s="246"/>
      <c r="P1065" s="246"/>
      <c r="Q1065" s="246"/>
      <c r="R1065" s="246"/>
      <c r="S1065" s="246"/>
      <c r="T1065" s="247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8" t="s">
        <v>157</v>
      </c>
      <c r="AU1065" s="248" t="s">
        <v>156</v>
      </c>
      <c r="AV1065" s="14" t="s">
        <v>156</v>
      </c>
      <c r="AW1065" s="14" t="s">
        <v>30</v>
      </c>
      <c r="AX1065" s="14" t="s">
        <v>14</v>
      </c>
      <c r="AY1065" s="248" t="s">
        <v>147</v>
      </c>
    </row>
    <row r="1066" s="15" customFormat="1">
      <c r="A1066" s="15"/>
      <c r="B1066" s="249"/>
      <c r="C1066" s="250"/>
      <c r="D1066" s="229" t="s">
        <v>157</v>
      </c>
      <c r="E1066" s="251" t="s">
        <v>1</v>
      </c>
      <c r="F1066" s="252" t="s">
        <v>160</v>
      </c>
      <c r="G1066" s="250"/>
      <c r="H1066" s="253">
        <v>2.1000000000000001</v>
      </c>
      <c r="I1066" s="254"/>
      <c r="J1066" s="250"/>
      <c r="K1066" s="250"/>
      <c r="L1066" s="255"/>
      <c r="M1066" s="256"/>
      <c r="N1066" s="257"/>
      <c r="O1066" s="257"/>
      <c r="P1066" s="257"/>
      <c r="Q1066" s="257"/>
      <c r="R1066" s="257"/>
      <c r="S1066" s="257"/>
      <c r="T1066" s="258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59" t="s">
        <v>157</v>
      </c>
      <c r="AU1066" s="259" t="s">
        <v>156</v>
      </c>
      <c r="AV1066" s="15" t="s">
        <v>155</v>
      </c>
      <c r="AW1066" s="15" t="s">
        <v>30</v>
      </c>
      <c r="AX1066" s="15" t="s">
        <v>80</v>
      </c>
      <c r="AY1066" s="259" t="s">
        <v>147</v>
      </c>
    </row>
    <row r="1067" s="12" customFormat="1" ht="22.8" customHeight="1">
      <c r="A1067" s="12"/>
      <c r="B1067" s="198"/>
      <c r="C1067" s="199"/>
      <c r="D1067" s="200" t="s">
        <v>72</v>
      </c>
      <c r="E1067" s="212" t="s">
        <v>528</v>
      </c>
      <c r="F1067" s="212" t="s">
        <v>529</v>
      </c>
      <c r="G1067" s="199"/>
      <c r="H1067" s="199"/>
      <c r="I1067" s="202"/>
      <c r="J1067" s="213">
        <f>BK1067</f>
        <v>0</v>
      </c>
      <c r="K1067" s="199"/>
      <c r="L1067" s="204"/>
      <c r="M1067" s="205"/>
      <c r="N1067" s="206"/>
      <c r="O1067" s="206"/>
      <c r="P1067" s="207">
        <f>SUM(P1068:P1089)</f>
        <v>0</v>
      </c>
      <c r="Q1067" s="206"/>
      <c r="R1067" s="207">
        <f>SUM(R1068:R1089)</f>
        <v>0</v>
      </c>
      <c r="S1067" s="206"/>
      <c r="T1067" s="208">
        <f>SUM(T1068:T1089)</f>
        <v>0</v>
      </c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R1067" s="209" t="s">
        <v>80</v>
      </c>
      <c r="AT1067" s="210" t="s">
        <v>72</v>
      </c>
      <c r="AU1067" s="210" t="s">
        <v>80</v>
      </c>
      <c r="AY1067" s="209" t="s">
        <v>147</v>
      </c>
      <c r="BK1067" s="211">
        <f>SUM(BK1068:BK1089)</f>
        <v>0</v>
      </c>
    </row>
    <row r="1068" s="2" customFormat="1" ht="21.75" customHeight="1">
      <c r="A1068" s="38"/>
      <c r="B1068" s="39"/>
      <c r="C1068" s="214" t="s">
        <v>680</v>
      </c>
      <c r="D1068" s="214" t="s">
        <v>150</v>
      </c>
      <c r="E1068" s="215" t="s">
        <v>531</v>
      </c>
      <c r="F1068" s="216" t="s">
        <v>532</v>
      </c>
      <c r="G1068" s="217" t="s">
        <v>153</v>
      </c>
      <c r="H1068" s="218">
        <v>0.39800000000000002</v>
      </c>
      <c r="I1068" s="219"/>
      <c r="J1068" s="220">
        <f>ROUND(I1068*H1068,2)</f>
        <v>0</v>
      </c>
      <c r="K1068" s="216" t="s">
        <v>154</v>
      </c>
      <c r="L1068" s="44"/>
      <c r="M1068" s="221" t="s">
        <v>1</v>
      </c>
      <c r="N1068" s="222" t="s">
        <v>39</v>
      </c>
      <c r="O1068" s="91"/>
      <c r="P1068" s="223">
        <f>O1068*H1068</f>
        <v>0</v>
      </c>
      <c r="Q1068" s="223">
        <v>0</v>
      </c>
      <c r="R1068" s="223">
        <f>Q1068*H1068</f>
        <v>0</v>
      </c>
      <c r="S1068" s="223">
        <v>0</v>
      </c>
      <c r="T1068" s="224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25" t="s">
        <v>155</v>
      </c>
      <c r="AT1068" s="225" t="s">
        <v>150</v>
      </c>
      <c r="AU1068" s="225" t="s">
        <v>156</v>
      </c>
      <c r="AY1068" s="17" t="s">
        <v>147</v>
      </c>
      <c r="BE1068" s="226">
        <f>IF(N1068="základní",J1068,0)</f>
        <v>0</v>
      </c>
      <c r="BF1068" s="226">
        <f>IF(N1068="snížená",J1068,0)</f>
        <v>0</v>
      </c>
      <c r="BG1068" s="226">
        <f>IF(N1068="zákl. přenesená",J1068,0)</f>
        <v>0</v>
      </c>
      <c r="BH1068" s="226">
        <f>IF(N1068="sníž. přenesená",J1068,0)</f>
        <v>0</v>
      </c>
      <c r="BI1068" s="226">
        <f>IF(N1068="nulová",J1068,0)</f>
        <v>0</v>
      </c>
      <c r="BJ1068" s="17" t="s">
        <v>156</v>
      </c>
      <c r="BK1068" s="226">
        <f>ROUND(I1068*H1068,2)</f>
        <v>0</v>
      </c>
      <c r="BL1068" s="17" t="s">
        <v>155</v>
      </c>
      <c r="BM1068" s="225" t="s">
        <v>1002</v>
      </c>
    </row>
    <row r="1069" s="13" customFormat="1">
      <c r="A1069" s="13"/>
      <c r="B1069" s="227"/>
      <c r="C1069" s="228"/>
      <c r="D1069" s="229" t="s">
        <v>157</v>
      </c>
      <c r="E1069" s="230" t="s">
        <v>1</v>
      </c>
      <c r="F1069" s="231" t="s">
        <v>928</v>
      </c>
      <c r="G1069" s="228"/>
      <c r="H1069" s="230" t="s">
        <v>1</v>
      </c>
      <c r="I1069" s="232"/>
      <c r="J1069" s="228"/>
      <c r="K1069" s="228"/>
      <c r="L1069" s="233"/>
      <c r="M1069" s="234"/>
      <c r="N1069" s="235"/>
      <c r="O1069" s="235"/>
      <c r="P1069" s="235"/>
      <c r="Q1069" s="235"/>
      <c r="R1069" s="235"/>
      <c r="S1069" s="235"/>
      <c r="T1069" s="236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7" t="s">
        <v>157</v>
      </c>
      <c r="AU1069" s="237" t="s">
        <v>156</v>
      </c>
      <c r="AV1069" s="13" t="s">
        <v>80</v>
      </c>
      <c r="AW1069" s="13" t="s">
        <v>30</v>
      </c>
      <c r="AX1069" s="13" t="s">
        <v>14</v>
      </c>
      <c r="AY1069" s="237" t="s">
        <v>147</v>
      </c>
    </row>
    <row r="1070" s="14" customFormat="1">
      <c r="A1070" s="14"/>
      <c r="B1070" s="238"/>
      <c r="C1070" s="239"/>
      <c r="D1070" s="229" t="s">
        <v>157</v>
      </c>
      <c r="E1070" s="240" t="s">
        <v>1</v>
      </c>
      <c r="F1070" s="241" t="s">
        <v>387</v>
      </c>
      <c r="G1070" s="239"/>
      <c r="H1070" s="242">
        <v>0.39800000000000002</v>
      </c>
      <c r="I1070" s="243"/>
      <c r="J1070" s="239"/>
      <c r="K1070" s="239"/>
      <c r="L1070" s="244"/>
      <c r="M1070" s="245"/>
      <c r="N1070" s="246"/>
      <c r="O1070" s="246"/>
      <c r="P1070" s="246"/>
      <c r="Q1070" s="246"/>
      <c r="R1070" s="246"/>
      <c r="S1070" s="246"/>
      <c r="T1070" s="247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48" t="s">
        <v>157</v>
      </c>
      <c r="AU1070" s="248" t="s">
        <v>156</v>
      </c>
      <c r="AV1070" s="14" t="s">
        <v>156</v>
      </c>
      <c r="AW1070" s="14" t="s">
        <v>30</v>
      </c>
      <c r="AX1070" s="14" t="s">
        <v>14</v>
      </c>
      <c r="AY1070" s="248" t="s">
        <v>147</v>
      </c>
    </row>
    <row r="1071" s="15" customFormat="1">
      <c r="A1071" s="15"/>
      <c r="B1071" s="249"/>
      <c r="C1071" s="250"/>
      <c r="D1071" s="229" t="s">
        <v>157</v>
      </c>
      <c r="E1071" s="251" t="s">
        <v>1</v>
      </c>
      <c r="F1071" s="252" t="s">
        <v>160</v>
      </c>
      <c r="G1071" s="250"/>
      <c r="H1071" s="253">
        <v>0.39800000000000002</v>
      </c>
      <c r="I1071" s="254"/>
      <c r="J1071" s="250"/>
      <c r="K1071" s="250"/>
      <c r="L1071" s="255"/>
      <c r="M1071" s="256"/>
      <c r="N1071" s="257"/>
      <c r="O1071" s="257"/>
      <c r="P1071" s="257"/>
      <c r="Q1071" s="257"/>
      <c r="R1071" s="257"/>
      <c r="S1071" s="257"/>
      <c r="T1071" s="258"/>
      <c r="U1071" s="15"/>
      <c r="V1071" s="15"/>
      <c r="W1071" s="15"/>
      <c r="X1071" s="15"/>
      <c r="Y1071" s="15"/>
      <c r="Z1071" s="15"/>
      <c r="AA1071" s="15"/>
      <c r="AB1071" s="15"/>
      <c r="AC1071" s="15"/>
      <c r="AD1071" s="15"/>
      <c r="AE1071" s="15"/>
      <c r="AT1071" s="259" t="s">
        <v>157</v>
      </c>
      <c r="AU1071" s="259" t="s">
        <v>156</v>
      </c>
      <c r="AV1071" s="15" t="s">
        <v>155</v>
      </c>
      <c r="AW1071" s="15" t="s">
        <v>30</v>
      </c>
      <c r="AX1071" s="15" t="s">
        <v>80</v>
      </c>
      <c r="AY1071" s="259" t="s">
        <v>147</v>
      </c>
    </row>
    <row r="1072" s="2" customFormat="1" ht="21.75" customHeight="1">
      <c r="A1072" s="38"/>
      <c r="B1072" s="39"/>
      <c r="C1072" s="214" t="s">
        <v>1003</v>
      </c>
      <c r="D1072" s="214" t="s">
        <v>150</v>
      </c>
      <c r="E1072" s="215" t="s">
        <v>534</v>
      </c>
      <c r="F1072" s="216" t="s">
        <v>535</v>
      </c>
      <c r="G1072" s="217" t="s">
        <v>153</v>
      </c>
      <c r="H1072" s="218">
        <v>0.39800000000000002</v>
      </c>
      <c r="I1072" s="219"/>
      <c r="J1072" s="220">
        <f>ROUND(I1072*H1072,2)</f>
        <v>0</v>
      </c>
      <c r="K1072" s="216" t="s">
        <v>154</v>
      </c>
      <c r="L1072" s="44"/>
      <c r="M1072" s="221" t="s">
        <v>1</v>
      </c>
      <c r="N1072" s="222" t="s">
        <v>39</v>
      </c>
      <c r="O1072" s="91"/>
      <c r="P1072" s="223">
        <f>O1072*H1072</f>
        <v>0</v>
      </c>
      <c r="Q1072" s="223">
        <v>0</v>
      </c>
      <c r="R1072" s="223">
        <f>Q1072*H1072</f>
        <v>0</v>
      </c>
      <c r="S1072" s="223">
        <v>0</v>
      </c>
      <c r="T1072" s="224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25" t="s">
        <v>155</v>
      </c>
      <c r="AT1072" s="225" t="s">
        <v>150</v>
      </c>
      <c r="AU1072" s="225" t="s">
        <v>156</v>
      </c>
      <c r="AY1072" s="17" t="s">
        <v>147</v>
      </c>
      <c r="BE1072" s="226">
        <f>IF(N1072="základní",J1072,0)</f>
        <v>0</v>
      </c>
      <c r="BF1072" s="226">
        <f>IF(N1072="snížená",J1072,0)</f>
        <v>0</v>
      </c>
      <c r="BG1072" s="226">
        <f>IF(N1072="zákl. přenesená",J1072,0)</f>
        <v>0</v>
      </c>
      <c r="BH1072" s="226">
        <f>IF(N1072="sníž. přenesená",J1072,0)</f>
        <v>0</v>
      </c>
      <c r="BI1072" s="226">
        <f>IF(N1072="nulová",J1072,0)</f>
        <v>0</v>
      </c>
      <c r="BJ1072" s="17" t="s">
        <v>156</v>
      </c>
      <c r="BK1072" s="226">
        <f>ROUND(I1072*H1072,2)</f>
        <v>0</v>
      </c>
      <c r="BL1072" s="17" t="s">
        <v>155</v>
      </c>
      <c r="BM1072" s="225" t="s">
        <v>1004</v>
      </c>
    </row>
    <row r="1073" s="2" customFormat="1" ht="24.15" customHeight="1">
      <c r="A1073" s="38"/>
      <c r="B1073" s="39"/>
      <c r="C1073" s="214" t="s">
        <v>683</v>
      </c>
      <c r="D1073" s="214" t="s">
        <v>150</v>
      </c>
      <c r="E1073" s="215" t="s">
        <v>538</v>
      </c>
      <c r="F1073" s="216" t="s">
        <v>539</v>
      </c>
      <c r="G1073" s="217" t="s">
        <v>153</v>
      </c>
      <c r="H1073" s="218">
        <v>0.39800000000000002</v>
      </c>
      <c r="I1073" s="219"/>
      <c r="J1073" s="220">
        <f>ROUND(I1073*H1073,2)</f>
        <v>0</v>
      </c>
      <c r="K1073" s="216" t="s">
        <v>154</v>
      </c>
      <c r="L1073" s="44"/>
      <c r="M1073" s="221" t="s">
        <v>1</v>
      </c>
      <c r="N1073" s="222" t="s">
        <v>39</v>
      </c>
      <c r="O1073" s="91"/>
      <c r="P1073" s="223">
        <f>O1073*H1073</f>
        <v>0</v>
      </c>
      <c r="Q1073" s="223">
        <v>0</v>
      </c>
      <c r="R1073" s="223">
        <f>Q1073*H1073</f>
        <v>0</v>
      </c>
      <c r="S1073" s="223">
        <v>0</v>
      </c>
      <c r="T1073" s="224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5" t="s">
        <v>155</v>
      </c>
      <c r="AT1073" s="225" t="s">
        <v>150</v>
      </c>
      <c r="AU1073" s="225" t="s">
        <v>156</v>
      </c>
      <c r="AY1073" s="17" t="s">
        <v>147</v>
      </c>
      <c r="BE1073" s="226">
        <f>IF(N1073="základní",J1073,0)</f>
        <v>0</v>
      </c>
      <c r="BF1073" s="226">
        <f>IF(N1073="snížená",J1073,0)</f>
        <v>0</v>
      </c>
      <c r="BG1073" s="226">
        <f>IF(N1073="zákl. přenesená",J1073,0)</f>
        <v>0</v>
      </c>
      <c r="BH1073" s="226">
        <f>IF(N1073="sníž. přenesená",J1073,0)</f>
        <v>0</v>
      </c>
      <c r="BI1073" s="226">
        <f>IF(N1073="nulová",J1073,0)</f>
        <v>0</v>
      </c>
      <c r="BJ1073" s="17" t="s">
        <v>156</v>
      </c>
      <c r="BK1073" s="226">
        <f>ROUND(I1073*H1073,2)</f>
        <v>0</v>
      </c>
      <c r="BL1073" s="17" t="s">
        <v>155</v>
      </c>
      <c r="BM1073" s="225" t="s">
        <v>1005</v>
      </c>
    </row>
    <row r="1074" s="2" customFormat="1" ht="21.75" customHeight="1">
      <c r="A1074" s="38"/>
      <c r="B1074" s="39"/>
      <c r="C1074" s="214" t="s">
        <v>1006</v>
      </c>
      <c r="D1074" s="214" t="s">
        <v>150</v>
      </c>
      <c r="E1074" s="215" t="s">
        <v>541</v>
      </c>
      <c r="F1074" s="216" t="s">
        <v>542</v>
      </c>
      <c r="G1074" s="217" t="s">
        <v>153</v>
      </c>
      <c r="H1074" s="218">
        <v>0.39800000000000002</v>
      </c>
      <c r="I1074" s="219"/>
      <c r="J1074" s="220">
        <f>ROUND(I1074*H1074,2)</f>
        <v>0</v>
      </c>
      <c r="K1074" s="216" t="s">
        <v>154</v>
      </c>
      <c r="L1074" s="44"/>
      <c r="M1074" s="221" t="s">
        <v>1</v>
      </c>
      <c r="N1074" s="222" t="s">
        <v>39</v>
      </c>
      <c r="O1074" s="91"/>
      <c r="P1074" s="223">
        <f>O1074*H1074</f>
        <v>0</v>
      </c>
      <c r="Q1074" s="223">
        <v>0</v>
      </c>
      <c r="R1074" s="223">
        <f>Q1074*H1074</f>
        <v>0</v>
      </c>
      <c r="S1074" s="223">
        <v>0</v>
      </c>
      <c r="T1074" s="224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5" t="s">
        <v>155</v>
      </c>
      <c r="AT1074" s="225" t="s">
        <v>150</v>
      </c>
      <c r="AU1074" s="225" t="s">
        <v>156</v>
      </c>
      <c r="AY1074" s="17" t="s">
        <v>147</v>
      </c>
      <c r="BE1074" s="226">
        <f>IF(N1074="základní",J1074,0)</f>
        <v>0</v>
      </c>
      <c r="BF1074" s="226">
        <f>IF(N1074="snížená",J1074,0)</f>
        <v>0</v>
      </c>
      <c r="BG1074" s="226">
        <f>IF(N1074="zákl. přenesená",J1074,0)</f>
        <v>0</v>
      </c>
      <c r="BH1074" s="226">
        <f>IF(N1074="sníž. přenesená",J1074,0)</f>
        <v>0</v>
      </c>
      <c r="BI1074" s="226">
        <f>IF(N1074="nulová",J1074,0)</f>
        <v>0</v>
      </c>
      <c r="BJ1074" s="17" t="s">
        <v>156</v>
      </c>
      <c r="BK1074" s="226">
        <f>ROUND(I1074*H1074,2)</f>
        <v>0</v>
      </c>
      <c r="BL1074" s="17" t="s">
        <v>155</v>
      </c>
      <c r="BM1074" s="225" t="s">
        <v>1007</v>
      </c>
    </row>
    <row r="1075" s="2" customFormat="1" ht="16.5" customHeight="1">
      <c r="A1075" s="38"/>
      <c r="B1075" s="39"/>
      <c r="C1075" s="214" t="s">
        <v>687</v>
      </c>
      <c r="D1075" s="214" t="s">
        <v>150</v>
      </c>
      <c r="E1075" s="215" t="s">
        <v>545</v>
      </c>
      <c r="F1075" s="216" t="s">
        <v>546</v>
      </c>
      <c r="G1075" s="217" t="s">
        <v>267</v>
      </c>
      <c r="H1075" s="218">
        <v>0.0060000000000000001</v>
      </c>
      <c r="I1075" s="219"/>
      <c r="J1075" s="220">
        <f>ROUND(I1075*H1075,2)</f>
        <v>0</v>
      </c>
      <c r="K1075" s="216" t="s">
        <v>154</v>
      </c>
      <c r="L1075" s="44"/>
      <c r="M1075" s="221" t="s">
        <v>1</v>
      </c>
      <c r="N1075" s="222" t="s">
        <v>39</v>
      </c>
      <c r="O1075" s="91"/>
      <c r="P1075" s="223">
        <f>O1075*H1075</f>
        <v>0</v>
      </c>
      <c r="Q1075" s="223">
        <v>0</v>
      </c>
      <c r="R1075" s="223">
        <f>Q1075*H1075</f>
        <v>0</v>
      </c>
      <c r="S1075" s="223">
        <v>0</v>
      </c>
      <c r="T1075" s="224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5" t="s">
        <v>155</v>
      </c>
      <c r="AT1075" s="225" t="s">
        <v>150</v>
      </c>
      <c r="AU1075" s="225" t="s">
        <v>156</v>
      </c>
      <c r="AY1075" s="17" t="s">
        <v>147</v>
      </c>
      <c r="BE1075" s="226">
        <f>IF(N1075="základní",J1075,0)</f>
        <v>0</v>
      </c>
      <c r="BF1075" s="226">
        <f>IF(N1075="snížená",J1075,0)</f>
        <v>0</v>
      </c>
      <c r="BG1075" s="226">
        <f>IF(N1075="zákl. přenesená",J1075,0)</f>
        <v>0</v>
      </c>
      <c r="BH1075" s="226">
        <f>IF(N1075="sníž. přenesená",J1075,0)</f>
        <v>0</v>
      </c>
      <c r="BI1075" s="226">
        <f>IF(N1075="nulová",J1075,0)</f>
        <v>0</v>
      </c>
      <c r="BJ1075" s="17" t="s">
        <v>156</v>
      </c>
      <c r="BK1075" s="226">
        <f>ROUND(I1075*H1075,2)</f>
        <v>0</v>
      </c>
      <c r="BL1075" s="17" t="s">
        <v>155</v>
      </c>
      <c r="BM1075" s="225" t="s">
        <v>1008</v>
      </c>
    </row>
    <row r="1076" s="13" customFormat="1">
      <c r="A1076" s="13"/>
      <c r="B1076" s="227"/>
      <c r="C1076" s="228"/>
      <c r="D1076" s="229" t="s">
        <v>157</v>
      </c>
      <c r="E1076" s="230" t="s">
        <v>1</v>
      </c>
      <c r="F1076" s="231" t="s">
        <v>928</v>
      </c>
      <c r="G1076" s="228"/>
      <c r="H1076" s="230" t="s">
        <v>1</v>
      </c>
      <c r="I1076" s="232"/>
      <c r="J1076" s="228"/>
      <c r="K1076" s="228"/>
      <c r="L1076" s="233"/>
      <c r="M1076" s="234"/>
      <c r="N1076" s="235"/>
      <c r="O1076" s="235"/>
      <c r="P1076" s="235"/>
      <c r="Q1076" s="235"/>
      <c r="R1076" s="235"/>
      <c r="S1076" s="235"/>
      <c r="T1076" s="236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7" t="s">
        <v>157</v>
      </c>
      <c r="AU1076" s="237" t="s">
        <v>156</v>
      </c>
      <c r="AV1076" s="13" t="s">
        <v>80</v>
      </c>
      <c r="AW1076" s="13" t="s">
        <v>30</v>
      </c>
      <c r="AX1076" s="13" t="s">
        <v>14</v>
      </c>
      <c r="AY1076" s="237" t="s">
        <v>147</v>
      </c>
    </row>
    <row r="1077" s="14" customFormat="1">
      <c r="A1077" s="14"/>
      <c r="B1077" s="238"/>
      <c r="C1077" s="239"/>
      <c r="D1077" s="229" t="s">
        <v>157</v>
      </c>
      <c r="E1077" s="240" t="s">
        <v>1</v>
      </c>
      <c r="F1077" s="241" t="s">
        <v>548</v>
      </c>
      <c r="G1077" s="239"/>
      <c r="H1077" s="242">
        <v>0.0060000000000000001</v>
      </c>
      <c r="I1077" s="243"/>
      <c r="J1077" s="239"/>
      <c r="K1077" s="239"/>
      <c r="L1077" s="244"/>
      <c r="M1077" s="245"/>
      <c r="N1077" s="246"/>
      <c r="O1077" s="246"/>
      <c r="P1077" s="246"/>
      <c r="Q1077" s="246"/>
      <c r="R1077" s="246"/>
      <c r="S1077" s="246"/>
      <c r="T1077" s="247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48" t="s">
        <v>157</v>
      </c>
      <c r="AU1077" s="248" t="s">
        <v>156</v>
      </c>
      <c r="AV1077" s="14" t="s">
        <v>156</v>
      </c>
      <c r="AW1077" s="14" t="s">
        <v>30</v>
      </c>
      <c r="AX1077" s="14" t="s">
        <v>14</v>
      </c>
      <c r="AY1077" s="248" t="s">
        <v>147</v>
      </c>
    </row>
    <row r="1078" s="15" customFormat="1">
      <c r="A1078" s="15"/>
      <c r="B1078" s="249"/>
      <c r="C1078" s="250"/>
      <c r="D1078" s="229" t="s">
        <v>157</v>
      </c>
      <c r="E1078" s="251" t="s">
        <v>1</v>
      </c>
      <c r="F1078" s="252" t="s">
        <v>160</v>
      </c>
      <c r="G1078" s="250"/>
      <c r="H1078" s="253">
        <v>0.0060000000000000001</v>
      </c>
      <c r="I1078" s="254"/>
      <c r="J1078" s="250"/>
      <c r="K1078" s="250"/>
      <c r="L1078" s="255"/>
      <c r="M1078" s="256"/>
      <c r="N1078" s="257"/>
      <c r="O1078" s="257"/>
      <c r="P1078" s="257"/>
      <c r="Q1078" s="257"/>
      <c r="R1078" s="257"/>
      <c r="S1078" s="257"/>
      <c r="T1078" s="258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T1078" s="259" t="s">
        <v>157</v>
      </c>
      <c r="AU1078" s="259" t="s">
        <v>156</v>
      </c>
      <c r="AV1078" s="15" t="s">
        <v>155</v>
      </c>
      <c r="AW1078" s="15" t="s">
        <v>30</v>
      </c>
      <c r="AX1078" s="15" t="s">
        <v>80</v>
      </c>
      <c r="AY1078" s="259" t="s">
        <v>147</v>
      </c>
    </row>
    <row r="1079" s="2" customFormat="1" ht="16.5" customHeight="1">
      <c r="A1079" s="38"/>
      <c r="B1079" s="39"/>
      <c r="C1079" s="214" t="s">
        <v>1009</v>
      </c>
      <c r="D1079" s="214" t="s">
        <v>150</v>
      </c>
      <c r="E1079" s="215" t="s">
        <v>549</v>
      </c>
      <c r="F1079" s="216" t="s">
        <v>550</v>
      </c>
      <c r="G1079" s="217" t="s">
        <v>168</v>
      </c>
      <c r="H1079" s="218">
        <v>3.9780000000000002</v>
      </c>
      <c r="I1079" s="219"/>
      <c r="J1079" s="220">
        <f>ROUND(I1079*H1079,2)</f>
        <v>0</v>
      </c>
      <c r="K1079" s="216" t="s">
        <v>154</v>
      </c>
      <c r="L1079" s="44"/>
      <c r="M1079" s="221" t="s">
        <v>1</v>
      </c>
      <c r="N1079" s="222" t="s">
        <v>39</v>
      </c>
      <c r="O1079" s="91"/>
      <c r="P1079" s="223">
        <f>O1079*H1079</f>
        <v>0</v>
      </c>
      <c r="Q1079" s="223">
        <v>0</v>
      </c>
      <c r="R1079" s="223">
        <f>Q1079*H1079</f>
        <v>0</v>
      </c>
      <c r="S1079" s="223">
        <v>0</v>
      </c>
      <c r="T1079" s="224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5" t="s">
        <v>155</v>
      </c>
      <c r="AT1079" s="225" t="s">
        <v>150</v>
      </c>
      <c r="AU1079" s="225" t="s">
        <v>156</v>
      </c>
      <c r="AY1079" s="17" t="s">
        <v>147</v>
      </c>
      <c r="BE1079" s="226">
        <f>IF(N1079="základní",J1079,0)</f>
        <v>0</v>
      </c>
      <c r="BF1079" s="226">
        <f>IF(N1079="snížená",J1079,0)</f>
        <v>0</v>
      </c>
      <c r="BG1079" s="226">
        <f>IF(N1079="zákl. přenesená",J1079,0)</f>
        <v>0</v>
      </c>
      <c r="BH1079" s="226">
        <f>IF(N1079="sníž. přenesená",J1079,0)</f>
        <v>0</v>
      </c>
      <c r="BI1079" s="226">
        <f>IF(N1079="nulová",J1079,0)</f>
        <v>0</v>
      </c>
      <c r="BJ1079" s="17" t="s">
        <v>156</v>
      </c>
      <c r="BK1079" s="226">
        <f>ROUND(I1079*H1079,2)</f>
        <v>0</v>
      </c>
      <c r="BL1079" s="17" t="s">
        <v>155</v>
      </c>
      <c r="BM1079" s="225" t="s">
        <v>1010</v>
      </c>
    </row>
    <row r="1080" s="13" customFormat="1">
      <c r="A1080" s="13"/>
      <c r="B1080" s="227"/>
      <c r="C1080" s="228"/>
      <c r="D1080" s="229" t="s">
        <v>157</v>
      </c>
      <c r="E1080" s="230" t="s">
        <v>1</v>
      </c>
      <c r="F1080" s="231" t="s">
        <v>928</v>
      </c>
      <c r="G1080" s="228"/>
      <c r="H1080" s="230" t="s">
        <v>1</v>
      </c>
      <c r="I1080" s="232"/>
      <c r="J1080" s="228"/>
      <c r="K1080" s="228"/>
      <c r="L1080" s="233"/>
      <c r="M1080" s="234"/>
      <c r="N1080" s="235"/>
      <c r="O1080" s="235"/>
      <c r="P1080" s="235"/>
      <c r="Q1080" s="235"/>
      <c r="R1080" s="235"/>
      <c r="S1080" s="235"/>
      <c r="T1080" s="236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7" t="s">
        <v>157</v>
      </c>
      <c r="AU1080" s="237" t="s">
        <v>156</v>
      </c>
      <c r="AV1080" s="13" t="s">
        <v>80</v>
      </c>
      <c r="AW1080" s="13" t="s">
        <v>30</v>
      </c>
      <c r="AX1080" s="13" t="s">
        <v>14</v>
      </c>
      <c r="AY1080" s="237" t="s">
        <v>147</v>
      </c>
    </row>
    <row r="1081" s="14" customFormat="1">
      <c r="A1081" s="14"/>
      <c r="B1081" s="238"/>
      <c r="C1081" s="239"/>
      <c r="D1081" s="229" t="s">
        <v>157</v>
      </c>
      <c r="E1081" s="240" t="s">
        <v>1</v>
      </c>
      <c r="F1081" s="241" t="s">
        <v>552</v>
      </c>
      <c r="G1081" s="239"/>
      <c r="H1081" s="242">
        <v>3.9780000000000002</v>
      </c>
      <c r="I1081" s="243"/>
      <c r="J1081" s="239"/>
      <c r="K1081" s="239"/>
      <c r="L1081" s="244"/>
      <c r="M1081" s="245"/>
      <c r="N1081" s="246"/>
      <c r="O1081" s="246"/>
      <c r="P1081" s="246"/>
      <c r="Q1081" s="246"/>
      <c r="R1081" s="246"/>
      <c r="S1081" s="246"/>
      <c r="T1081" s="247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8" t="s">
        <v>157</v>
      </c>
      <c r="AU1081" s="248" t="s">
        <v>156</v>
      </c>
      <c r="AV1081" s="14" t="s">
        <v>156</v>
      </c>
      <c r="AW1081" s="14" t="s">
        <v>30</v>
      </c>
      <c r="AX1081" s="14" t="s">
        <v>14</v>
      </c>
      <c r="AY1081" s="248" t="s">
        <v>147</v>
      </c>
    </row>
    <row r="1082" s="15" customFormat="1">
      <c r="A1082" s="15"/>
      <c r="B1082" s="249"/>
      <c r="C1082" s="250"/>
      <c r="D1082" s="229" t="s">
        <v>157</v>
      </c>
      <c r="E1082" s="251" t="s">
        <v>1</v>
      </c>
      <c r="F1082" s="252" t="s">
        <v>160</v>
      </c>
      <c r="G1082" s="250"/>
      <c r="H1082" s="253">
        <v>3.9780000000000002</v>
      </c>
      <c r="I1082" s="254"/>
      <c r="J1082" s="250"/>
      <c r="K1082" s="250"/>
      <c r="L1082" s="255"/>
      <c r="M1082" s="256"/>
      <c r="N1082" s="257"/>
      <c r="O1082" s="257"/>
      <c r="P1082" s="257"/>
      <c r="Q1082" s="257"/>
      <c r="R1082" s="257"/>
      <c r="S1082" s="257"/>
      <c r="T1082" s="258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59" t="s">
        <v>157</v>
      </c>
      <c r="AU1082" s="259" t="s">
        <v>156</v>
      </c>
      <c r="AV1082" s="15" t="s">
        <v>155</v>
      </c>
      <c r="AW1082" s="15" t="s">
        <v>30</v>
      </c>
      <c r="AX1082" s="15" t="s">
        <v>80</v>
      </c>
      <c r="AY1082" s="259" t="s">
        <v>147</v>
      </c>
    </row>
    <row r="1083" s="2" customFormat="1" ht="21.75" customHeight="1">
      <c r="A1083" s="38"/>
      <c r="B1083" s="39"/>
      <c r="C1083" s="214" t="s">
        <v>688</v>
      </c>
      <c r="D1083" s="214" t="s">
        <v>150</v>
      </c>
      <c r="E1083" s="215" t="s">
        <v>554</v>
      </c>
      <c r="F1083" s="216" t="s">
        <v>555</v>
      </c>
      <c r="G1083" s="217" t="s">
        <v>217</v>
      </c>
      <c r="H1083" s="218">
        <v>5.7400000000000002</v>
      </c>
      <c r="I1083" s="219"/>
      <c r="J1083" s="220">
        <f>ROUND(I1083*H1083,2)</f>
        <v>0</v>
      </c>
      <c r="K1083" s="216" t="s">
        <v>154</v>
      </c>
      <c r="L1083" s="44"/>
      <c r="M1083" s="221" t="s">
        <v>1</v>
      </c>
      <c r="N1083" s="222" t="s">
        <v>39</v>
      </c>
      <c r="O1083" s="91"/>
      <c r="P1083" s="223">
        <f>O1083*H1083</f>
        <v>0</v>
      </c>
      <c r="Q1083" s="223">
        <v>0</v>
      </c>
      <c r="R1083" s="223">
        <f>Q1083*H1083</f>
        <v>0</v>
      </c>
      <c r="S1083" s="223">
        <v>0</v>
      </c>
      <c r="T1083" s="224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5" t="s">
        <v>155</v>
      </c>
      <c r="AT1083" s="225" t="s">
        <v>150</v>
      </c>
      <c r="AU1083" s="225" t="s">
        <v>156</v>
      </c>
      <c r="AY1083" s="17" t="s">
        <v>147</v>
      </c>
      <c r="BE1083" s="226">
        <f>IF(N1083="základní",J1083,0)</f>
        <v>0</v>
      </c>
      <c r="BF1083" s="226">
        <f>IF(N1083="snížená",J1083,0)</f>
        <v>0</v>
      </c>
      <c r="BG1083" s="226">
        <f>IF(N1083="zákl. přenesená",J1083,0)</f>
        <v>0</v>
      </c>
      <c r="BH1083" s="226">
        <f>IF(N1083="sníž. přenesená",J1083,0)</f>
        <v>0</v>
      </c>
      <c r="BI1083" s="226">
        <f>IF(N1083="nulová",J1083,0)</f>
        <v>0</v>
      </c>
      <c r="BJ1083" s="17" t="s">
        <v>156</v>
      </c>
      <c r="BK1083" s="226">
        <f>ROUND(I1083*H1083,2)</f>
        <v>0</v>
      </c>
      <c r="BL1083" s="17" t="s">
        <v>155</v>
      </c>
      <c r="BM1083" s="225" t="s">
        <v>1011</v>
      </c>
    </row>
    <row r="1084" s="13" customFormat="1">
      <c r="A1084" s="13"/>
      <c r="B1084" s="227"/>
      <c r="C1084" s="228"/>
      <c r="D1084" s="229" t="s">
        <v>157</v>
      </c>
      <c r="E1084" s="230" t="s">
        <v>1</v>
      </c>
      <c r="F1084" s="231" t="s">
        <v>928</v>
      </c>
      <c r="G1084" s="228"/>
      <c r="H1084" s="230" t="s">
        <v>1</v>
      </c>
      <c r="I1084" s="232"/>
      <c r="J1084" s="228"/>
      <c r="K1084" s="228"/>
      <c r="L1084" s="233"/>
      <c r="M1084" s="234"/>
      <c r="N1084" s="235"/>
      <c r="O1084" s="235"/>
      <c r="P1084" s="235"/>
      <c r="Q1084" s="235"/>
      <c r="R1084" s="235"/>
      <c r="S1084" s="235"/>
      <c r="T1084" s="236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7" t="s">
        <v>157</v>
      </c>
      <c r="AU1084" s="237" t="s">
        <v>156</v>
      </c>
      <c r="AV1084" s="13" t="s">
        <v>80</v>
      </c>
      <c r="AW1084" s="13" t="s">
        <v>30</v>
      </c>
      <c r="AX1084" s="13" t="s">
        <v>14</v>
      </c>
      <c r="AY1084" s="237" t="s">
        <v>147</v>
      </c>
    </row>
    <row r="1085" s="14" customFormat="1">
      <c r="A1085" s="14"/>
      <c r="B1085" s="238"/>
      <c r="C1085" s="239"/>
      <c r="D1085" s="229" t="s">
        <v>157</v>
      </c>
      <c r="E1085" s="240" t="s">
        <v>1</v>
      </c>
      <c r="F1085" s="241" t="s">
        <v>477</v>
      </c>
      <c r="G1085" s="239"/>
      <c r="H1085" s="242">
        <v>5.7400000000000002</v>
      </c>
      <c r="I1085" s="243"/>
      <c r="J1085" s="239"/>
      <c r="K1085" s="239"/>
      <c r="L1085" s="244"/>
      <c r="M1085" s="245"/>
      <c r="N1085" s="246"/>
      <c r="O1085" s="246"/>
      <c r="P1085" s="246"/>
      <c r="Q1085" s="246"/>
      <c r="R1085" s="246"/>
      <c r="S1085" s="246"/>
      <c r="T1085" s="247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48" t="s">
        <v>157</v>
      </c>
      <c r="AU1085" s="248" t="s">
        <v>156</v>
      </c>
      <c r="AV1085" s="14" t="s">
        <v>156</v>
      </c>
      <c r="AW1085" s="14" t="s">
        <v>30</v>
      </c>
      <c r="AX1085" s="14" t="s">
        <v>14</v>
      </c>
      <c r="AY1085" s="248" t="s">
        <v>147</v>
      </c>
    </row>
    <row r="1086" s="15" customFormat="1">
      <c r="A1086" s="15"/>
      <c r="B1086" s="249"/>
      <c r="C1086" s="250"/>
      <c r="D1086" s="229" t="s">
        <v>157</v>
      </c>
      <c r="E1086" s="251" t="s">
        <v>1</v>
      </c>
      <c r="F1086" s="252" t="s">
        <v>160</v>
      </c>
      <c r="G1086" s="250"/>
      <c r="H1086" s="253">
        <v>5.7400000000000002</v>
      </c>
      <c r="I1086" s="254"/>
      <c r="J1086" s="250"/>
      <c r="K1086" s="250"/>
      <c r="L1086" s="255"/>
      <c r="M1086" s="256"/>
      <c r="N1086" s="257"/>
      <c r="O1086" s="257"/>
      <c r="P1086" s="257"/>
      <c r="Q1086" s="257"/>
      <c r="R1086" s="257"/>
      <c r="S1086" s="257"/>
      <c r="T1086" s="258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59" t="s">
        <v>157</v>
      </c>
      <c r="AU1086" s="259" t="s">
        <v>156</v>
      </c>
      <c r="AV1086" s="15" t="s">
        <v>155</v>
      </c>
      <c r="AW1086" s="15" t="s">
        <v>30</v>
      </c>
      <c r="AX1086" s="15" t="s">
        <v>80</v>
      </c>
      <c r="AY1086" s="259" t="s">
        <v>147</v>
      </c>
    </row>
    <row r="1087" s="2" customFormat="1" ht="24.15" customHeight="1">
      <c r="A1087" s="38"/>
      <c r="B1087" s="39"/>
      <c r="C1087" s="214" t="s">
        <v>1012</v>
      </c>
      <c r="D1087" s="214" t="s">
        <v>150</v>
      </c>
      <c r="E1087" s="215" t="s">
        <v>1013</v>
      </c>
      <c r="F1087" s="216" t="s">
        <v>1014</v>
      </c>
      <c r="G1087" s="217" t="s">
        <v>217</v>
      </c>
      <c r="H1087" s="218">
        <v>3.2999999999999998</v>
      </c>
      <c r="I1087" s="219"/>
      <c r="J1087" s="220">
        <f>ROUND(I1087*H1087,2)</f>
        <v>0</v>
      </c>
      <c r="K1087" s="216" t="s">
        <v>154</v>
      </c>
      <c r="L1087" s="44"/>
      <c r="M1087" s="221" t="s">
        <v>1</v>
      </c>
      <c r="N1087" s="222" t="s">
        <v>39</v>
      </c>
      <c r="O1087" s="91"/>
      <c r="P1087" s="223">
        <f>O1087*H1087</f>
        <v>0</v>
      </c>
      <c r="Q1087" s="223">
        <v>0</v>
      </c>
      <c r="R1087" s="223">
        <f>Q1087*H1087</f>
        <v>0</v>
      </c>
      <c r="S1087" s="223">
        <v>0</v>
      </c>
      <c r="T1087" s="224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5" t="s">
        <v>155</v>
      </c>
      <c r="AT1087" s="225" t="s">
        <v>150</v>
      </c>
      <c r="AU1087" s="225" t="s">
        <v>156</v>
      </c>
      <c r="AY1087" s="17" t="s">
        <v>147</v>
      </c>
      <c r="BE1087" s="226">
        <f>IF(N1087="základní",J1087,0)</f>
        <v>0</v>
      </c>
      <c r="BF1087" s="226">
        <f>IF(N1087="snížená",J1087,0)</f>
        <v>0</v>
      </c>
      <c r="BG1087" s="226">
        <f>IF(N1087="zákl. přenesená",J1087,0)</f>
        <v>0</v>
      </c>
      <c r="BH1087" s="226">
        <f>IF(N1087="sníž. přenesená",J1087,0)</f>
        <v>0</v>
      </c>
      <c r="BI1087" s="226">
        <f>IF(N1087="nulová",J1087,0)</f>
        <v>0</v>
      </c>
      <c r="BJ1087" s="17" t="s">
        <v>156</v>
      </c>
      <c r="BK1087" s="226">
        <f>ROUND(I1087*H1087,2)</f>
        <v>0</v>
      </c>
      <c r="BL1087" s="17" t="s">
        <v>155</v>
      </c>
      <c r="BM1087" s="225" t="s">
        <v>1015</v>
      </c>
    </row>
    <row r="1088" s="14" customFormat="1">
      <c r="A1088" s="14"/>
      <c r="B1088" s="238"/>
      <c r="C1088" s="239"/>
      <c r="D1088" s="229" t="s">
        <v>157</v>
      </c>
      <c r="E1088" s="240" t="s">
        <v>1</v>
      </c>
      <c r="F1088" s="241" t="s">
        <v>1016</v>
      </c>
      <c r="G1088" s="239"/>
      <c r="H1088" s="242">
        <v>3.2999999999999998</v>
      </c>
      <c r="I1088" s="243"/>
      <c r="J1088" s="239"/>
      <c r="K1088" s="239"/>
      <c r="L1088" s="244"/>
      <c r="M1088" s="245"/>
      <c r="N1088" s="246"/>
      <c r="O1088" s="246"/>
      <c r="P1088" s="246"/>
      <c r="Q1088" s="246"/>
      <c r="R1088" s="246"/>
      <c r="S1088" s="246"/>
      <c r="T1088" s="247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8" t="s">
        <v>157</v>
      </c>
      <c r="AU1088" s="248" t="s">
        <v>156</v>
      </c>
      <c r="AV1088" s="14" t="s">
        <v>156</v>
      </c>
      <c r="AW1088" s="14" t="s">
        <v>30</v>
      </c>
      <c r="AX1088" s="14" t="s">
        <v>14</v>
      </c>
      <c r="AY1088" s="248" t="s">
        <v>147</v>
      </c>
    </row>
    <row r="1089" s="15" customFormat="1">
      <c r="A1089" s="15"/>
      <c r="B1089" s="249"/>
      <c r="C1089" s="250"/>
      <c r="D1089" s="229" t="s">
        <v>157</v>
      </c>
      <c r="E1089" s="251" t="s">
        <v>1</v>
      </c>
      <c r="F1089" s="252" t="s">
        <v>160</v>
      </c>
      <c r="G1089" s="250"/>
      <c r="H1089" s="253">
        <v>3.2999999999999998</v>
      </c>
      <c r="I1089" s="254"/>
      <c r="J1089" s="250"/>
      <c r="K1089" s="250"/>
      <c r="L1089" s="255"/>
      <c r="M1089" s="256"/>
      <c r="N1089" s="257"/>
      <c r="O1089" s="257"/>
      <c r="P1089" s="257"/>
      <c r="Q1089" s="257"/>
      <c r="R1089" s="257"/>
      <c r="S1089" s="257"/>
      <c r="T1089" s="258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59" t="s">
        <v>157</v>
      </c>
      <c r="AU1089" s="259" t="s">
        <v>156</v>
      </c>
      <c r="AV1089" s="15" t="s">
        <v>155</v>
      </c>
      <c r="AW1089" s="15" t="s">
        <v>30</v>
      </c>
      <c r="AX1089" s="15" t="s">
        <v>80</v>
      </c>
      <c r="AY1089" s="259" t="s">
        <v>147</v>
      </c>
    </row>
    <row r="1090" s="12" customFormat="1" ht="22.8" customHeight="1">
      <c r="A1090" s="12"/>
      <c r="B1090" s="198"/>
      <c r="C1090" s="199"/>
      <c r="D1090" s="200" t="s">
        <v>72</v>
      </c>
      <c r="E1090" s="212" t="s">
        <v>560</v>
      </c>
      <c r="F1090" s="212" t="s">
        <v>561</v>
      </c>
      <c r="G1090" s="199"/>
      <c r="H1090" s="199"/>
      <c r="I1090" s="202"/>
      <c r="J1090" s="213">
        <f>BK1090</f>
        <v>0</v>
      </c>
      <c r="K1090" s="199"/>
      <c r="L1090" s="204"/>
      <c r="M1090" s="205"/>
      <c r="N1090" s="206"/>
      <c r="O1090" s="206"/>
      <c r="P1090" s="207">
        <f>SUM(P1091:P1105)</f>
        <v>0</v>
      </c>
      <c r="Q1090" s="206"/>
      <c r="R1090" s="207">
        <f>SUM(R1091:R1105)</f>
        <v>0</v>
      </c>
      <c r="S1090" s="206"/>
      <c r="T1090" s="208">
        <f>SUM(T1091:T1105)</f>
        <v>0</v>
      </c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R1090" s="209" t="s">
        <v>80</v>
      </c>
      <c r="AT1090" s="210" t="s">
        <v>72</v>
      </c>
      <c r="AU1090" s="210" t="s">
        <v>80</v>
      </c>
      <c r="AY1090" s="209" t="s">
        <v>147</v>
      </c>
      <c r="BK1090" s="211">
        <f>SUM(BK1091:BK1105)</f>
        <v>0</v>
      </c>
    </row>
    <row r="1091" s="2" customFormat="1" ht="24.15" customHeight="1">
      <c r="A1091" s="38"/>
      <c r="B1091" s="39"/>
      <c r="C1091" s="214" t="s">
        <v>693</v>
      </c>
      <c r="D1091" s="214" t="s">
        <v>150</v>
      </c>
      <c r="E1091" s="215" t="s">
        <v>563</v>
      </c>
      <c r="F1091" s="216" t="s">
        <v>564</v>
      </c>
      <c r="G1091" s="217" t="s">
        <v>168</v>
      </c>
      <c r="H1091" s="218">
        <v>30.852</v>
      </c>
      <c r="I1091" s="219"/>
      <c r="J1091" s="220">
        <f>ROUND(I1091*H1091,2)</f>
        <v>0</v>
      </c>
      <c r="K1091" s="216" t="s">
        <v>154</v>
      </c>
      <c r="L1091" s="44"/>
      <c r="M1091" s="221" t="s">
        <v>1</v>
      </c>
      <c r="N1091" s="222" t="s">
        <v>39</v>
      </c>
      <c r="O1091" s="91"/>
      <c r="P1091" s="223">
        <f>O1091*H1091</f>
        <v>0</v>
      </c>
      <c r="Q1091" s="223">
        <v>0</v>
      </c>
      <c r="R1091" s="223">
        <f>Q1091*H1091</f>
        <v>0</v>
      </c>
      <c r="S1091" s="223">
        <v>0</v>
      </c>
      <c r="T1091" s="224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225" t="s">
        <v>155</v>
      </c>
      <c r="AT1091" s="225" t="s">
        <v>150</v>
      </c>
      <c r="AU1091" s="225" t="s">
        <v>156</v>
      </c>
      <c r="AY1091" s="17" t="s">
        <v>147</v>
      </c>
      <c r="BE1091" s="226">
        <f>IF(N1091="základní",J1091,0)</f>
        <v>0</v>
      </c>
      <c r="BF1091" s="226">
        <f>IF(N1091="snížená",J1091,0)</f>
        <v>0</v>
      </c>
      <c r="BG1091" s="226">
        <f>IF(N1091="zákl. přenesená",J1091,0)</f>
        <v>0</v>
      </c>
      <c r="BH1091" s="226">
        <f>IF(N1091="sníž. přenesená",J1091,0)</f>
        <v>0</v>
      </c>
      <c r="BI1091" s="226">
        <f>IF(N1091="nulová",J1091,0)</f>
        <v>0</v>
      </c>
      <c r="BJ1091" s="17" t="s">
        <v>156</v>
      </c>
      <c r="BK1091" s="226">
        <f>ROUND(I1091*H1091,2)</f>
        <v>0</v>
      </c>
      <c r="BL1091" s="17" t="s">
        <v>155</v>
      </c>
      <c r="BM1091" s="225" t="s">
        <v>1017</v>
      </c>
    </row>
    <row r="1092" s="14" customFormat="1">
      <c r="A1092" s="14"/>
      <c r="B1092" s="238"/>
      <c r="C1092" s="239"/>
      <c r="D1092" s="229" t="s">
        <v>157</v>
      </c>
      <c r="E1092" s="240" t="s">
        <v>1</v>
      </c>
      <c r="F1092" s="241" t="s">
        <v>1018</v>
      </c>
      <c r="G1092" s="239"/>
      <c r="H1092" s="242">
        <v>11.052</v>
      </c>
      <c r="I1092" s="243"/>
      <c r="J1092" s="239"/>
      <c r="K1092" s="239"/>
      <c r="L1092" s="244"/>
      <c r="M1092" s="245"/>
      <c r="N1092" s="246"/>
      <c r="O1092" s="246"/>
      <c r="P1092" s="246"/>
      <c r="Q1092" s="246"/>
      <c r="R1092" s="246"/>
      <c r="S1092" s="246"/>
      <c r="T1092" s="247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8" t="s">
        <v>157</v>
      </c>
      <c r="AU1092" s="248" t="s">
        <v>156</v>
      </c>
      <c r="AV1092" s="14" t="s">
        <v>156</v>
      </c>
      <c r="AW1092" s="14" t="s">
        <v>30</v>
      </c>
      <c r="AX1092" s="14" t="s">
        <v>14</v>
      </c>
      <c r="AY1092" s="248" t="s">
        <v>147</v>
      </c>
    </row>
    <row r="1093" s="14" customFormat="1">
      <c r="A1093" s="14"/>
      <c r="B1093" s="238"/>
      <c r="C1093" s="239"/>
      <c r="D1093" s="229" t="s">
        <v>157</v>
      </c>
      <c r="E1093" s="240" t="s">
        <v>1</v>
      </c>
      <c r="F1093" s="241" t="s">
        <v>1019</v>
      </c>
      <c r="G1093" s="239"/>
      <c r="H1093" s="242">
        <v>19.800000000000001</v>
      </c>
      <c r="I1093" s="243"/>
      <c r="J1093" s="239"/>
      <c r="K1093" s="239"/>
      <c r="L1093" s="244"/>
      <c r="M1093" s="245"/>
      <c r="N1093" s="246"/>
      <c r="O1093" s="246"/>
      <c r="P1093" s="246"/>
      <c r="Q1093" s="246"/>
      <c r="R1093" s="246"/>
      <c r="S1093" s="246"/>
      <c r="T1093" s="247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8" t="s">
        <v>157</v>
      </c>
      <c r="AU1093" s="248" t="s">
        <v>156</v>
      </c>
      <c r="AV1093" s="14" t="s">
        <v>156</v>
      </c>
      <c r="AW1093" s="14" t="s">
        <v>30</v>
      </c>
      <c r="AX1093" s="14" t="s">
        <v>14</v>
      </c>
      <c r="AY1093" s="248" t="s">
        <v>147</v>
      </c>
    </row>
    <row r="1094" s="15" customFormat="1">
      <c r="A1094" s="15"/>
      <c r="B1094" s="249"/>
      <c r="C1094" s="250"/>
      <c r="D1094" s="229" t="s">
        <v>157</v>
      </c>
      <c r="E1094" s="251" t="s">
        <v>1</v>
      </c>
      <c r="F1094" s="252" t="s">
        <v>160</v>
      </c>
      <c r="G1094" s="250"/>
      <c r="H1094" s="253">
        <v>30.852</v>
      </c>
      <c r="I1094" s="254"/>
      <c r="J1094" s="250"/>
      <c r="K1094" s="250"/>
      <c r="L1094" s="255"/>
      <c r="M1094" s="256"/>
      <c r="N1094" s="257"/>
      <c r="O1094" s="257"/>
      <c r="P1094" s="257"/>
      <c r="Q1094" s="257"/>
      <c r="R1094" s="257"/>
      <c r="S1094" s="257"/>
      <c r="T1094" s="258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259" t="s">
        <v>157</v>
      </c>
      <c r="AU1094" s="259" t="s">
        <v>156</v>
      </c>
      <c r="AV1094" s="15" t="s">
        <v>155</v>
      </c>
      <c r="AW1094" s="15" t="s">
        <v>30</v>
      </c>
      <c r="AX1094" s="15" t="s">
        <v>80</v>
      </c>
      <c r="AY1094" s="259" t="s">
        <v>147</v>
      </c>
    </row>
    <row r="1095" s="2" customFormat="1" ht="24.15" customHeight="1">
      <c r="A1095" s="38"/>
      <c r="B1095" s="39"/>
      <c r="C1095" s="214" t="s">
        <v>1020</v>
      </c>
      <c r="D1095" s="214" t="s">
        <v>150</v>
      </c>
      <c r="E1095" s="215" t="s">
        <v>568</v>
      </c>
      <c r="F1095" s="216" t="s">
        <v>569</v>
      </c>
      <c r="G1095" s="217" t="s">
        <v>168</v>
      </c>
      <c r="H1095" s="218">
        <v>46.752000000000002</v>
      </c>
      <c r="I1095" s="219"/>
      <c r="J1095" s="220">
        <f>ROUND(I1095*H1095,2)</f>
        <v>0</v>
      </c>
      <c r="K1095" s="216" t="s">
        <v>154</v>
      </c>
      <c r="L1095" s="44"/>
      <c r="M1095" s="221" t="s">
        <v>1</v>
      </c>
      <c r="N1095" s="222" t="s">
        <v>39</v>
      </c>
      <c r="O1095" s="91"/>
      <c r="P1095" s="223">
        <f>O1095*H1095</f>
        <v>0</v>
      </c>
      <c r="Q1095" s="223">
        <v>0</v>
      </c>
      <c r="R1095" s="223">
        <f>Q1095*H1095</f>
        <v>0</v>
      </c>
      <c r="S1095" s="223">
        <v>0</v>
      </c>
      <c r="T1095" s="224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5" t="s">
        <v>155</v>
      </c>
      <c r="AT1095" s="225" t="s">
        <v>150</v>
      </c>
      <c r="AU1095" s="225" t="s">
        <v>156</v>
      </c>
      <c r="AY1095" s="17" t="s">
        <v>147</v>
      </c>
      <c r="BE1095" s="226">
        <f>IF(N1095="základní",J1095,0)</f>
        <v>0</v>
      </c>
      <c r="BF1095" s="226">
        <f>IF(N1095="snížená",J1095,0)</f>
        <v>0</v>
      </c>
      <c r="BG1095" s="226">
        <f>IF(N1095="zákl. přenesená",J1095,0)</f>
        <v>0</v>
      </c>
      <c r="BH1095" s="226">
        <f>IF(N1095="sníž. přenesená",J1095,0)</f>
        <v>0</v>
      </c>
      <c r="BI1095" s="226">
        <f>IF(N1095="nulová",J1095,0)</f>
        <v>0</v>
      </c>
      <c r="BJ1095" s="17" t="s">
        <v>156</v>
      </c>
      <c r="BK1095" s="226">
        <f>ROUND(I1095*H1095,2)</f>
        <v>0</v>
      </c>
      <c r="BL1095" s="17" t="s">
        <v>155</v>
      </c>
      <c r="BM1095" s="225" t="s">
        <v>1021</v>
      </c>
    </row>
    <row r="1096" s="14" customFormat="1">
      <c r="A1096" s="14"/>
      <c r="B1096" s="238"/>
      <c r="C1096" s="239"/>
      <c r="D1096" s="229" t="s">
        <v>157</v>
      </c>
      <c r="E1096" s="240" t="s">
        <v>1</v>
      </c>
      <c r="F1096" s="241" t="s">
        <v>1022</v>
      </c>
      <c r="G1096" s="239"/>
      <c r="H1096" s="242">
        <v>46.752000000000002</v>
      </c>
      <c r="I1096" s="243"/>
      <c r="J1096" s="239"/>
      <c r="K1096" s="239"/>
      <c r="L1096" s="244"/>
      <c r="M1096" s="245"/>
      <c r="N1096" s="246"/>
      <c r="O1096" s="246"/>
      <c r="P1096" s="246"/>
      <c r="Q1096" s="246"/>
      <c r="R1096" s="246"/>
      <c r="S1096" s="246"/>
      <c r="T1096" s="247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8" t="s">
        <v>157</v>
      </c>
      <c r="AU1096" s="248" t="s">
        <v>156</v>
      </c>
      <c r="AV1096" s="14" t="s">
        <v>156</v>
      </c>
      <c r="AW1096" s="14" t="s">
        <v>30</v>
      </c>
      <c r="AX1096" s="14" t="s">
        <v>14</v>
      </c>
      <c r="AY1096" s="248" t="s">
        <v>147</v>
      </c>
    </row>
    <row r="1097" s="15" customFormat="1">
      <c r="A1097" s="15"/>
      <c r="B1097" s="249"/>
      <c r="C1097" s="250"/>
      <c r="D1097" s="229" t="s">
        <v>157</v>
      </c>
      <c r="E1097" s="251" t="s">
        <v>1</v>
      </c>
      <c r="F1097" s="252" t="s">
        <v>160</v>
      </c>
      <c r="G1097" s="250"/>
      <c r="H1097" s="253">
        <v>46.752000000000002</v>
      </c>
      <c r="I1097" s="254"/>
      <c r="J1097" s="250"/>
      <c r="K1097" s="250"/>
      <c r="L1097" s="255"/>
      <c r="M1097" s="256"/>
      <c r="N1097" s="257"/>
      <c r="O1097" s="257"/>
      <c r="P1097" s="257"/>
      <c r="Q1097" s="257"/>
      <c r="R1097" s="257"/>
      <c r="S1097" s="257"/>
      <c r="T1097" s="258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59" t="s">
        <v>157</v>
      </c>
      <c r="AU1097" s="259" t="s">
        <v>156</v>
      </c>
      <c r="AV1097" s="15" t="s">
        <v>155</v>
      </c>
      <c r="AW1097" s="15" t="s">
        <v>30</v>
      </c>
      <c r="AX1097" s="15" t="s">
        <v>80</v>
      </c>
      <c r="AY1097" s="259" t="s">
        <v>147</v>
      </c>
    </row>
    <row r="1098" s="2" customFormat="1" ht="33" customHeight="1">
      <c r="A1098" s="38"/>
      <c r="B1098" s="39"/>
      <c r="C1098" s="214" t="s">
        <v>694</v>
      </c>
      <c r="D1098" s="214" t="s">
        <v>150</v>
      </c>
      <c r="E1098" s="215" t="s">
        <v>574</v>
      </c>
      <c r="F1098" s="216" t="s">
        <v>575</v>
      </c>
      <c r="G1098" s="217" t="s">
        <v>168</v>
      </c>
      <c r="H1098" s="218">
        <v>1402.56</v>
      </c>
      <c r="I1098" s="219"/>
      <c r="J1098" s="220">
        <f>ROUND(I1098*H1098,2)</f>
        <v>0</v>
      </c>
      <c r="K1098" s="216" t="s">
        <v>154</v>
      </c>
      <c r="L1098" s="44"/>
      <c r="M1098" s="221" t="s">
        <v>1</v>
      </c>
      <c r="N1098" s="222" t="s">
        <v>39</v>
      </c>
      <c r="O1098" s="91"/>
      <c r="P1098" s="223">
        <f>O1098*H1098</f>
        <v>0</v>
      </c>
      <c r="Q1098" s="223">
        <v>0</v>
      </c>
      <c r="R1098" s="223">
        <f>Q1098*H1098</f>
        <v>0</v>
      </c>
      <c r="S1098" s="223">
        <v>0</v>
      </c>
      <c r="T1098" s="224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5" t="s">
        <v>155</v>
      </c>
      <c r="AT1098" s="225" t="s">
        <v>150</v>
      </c>
      <c r="AU1098" s="225" t="s">
        <v>156</v>
      </c>
      <c r="AY1098" s="17" t="s">
        <v>147</v>
      </c>
      <c r="BE1098" s="226">
        <f>IF(N1098="základní",J1098,0)</f>
        <v>0</v>
      </c>
      <c r="BF1098" s="226">
        <f>IF(N1098="snížená",J1098,0)</f>
        <v>0</v>
      </c>
      <c r="BG1098" s="226">
        <f>IF(N1098="zákl. přenesená",J1098,0)</f>
        <v>0</v>
      </c>
      <c r="BH1098" s="226">
        <f>IF(N1098="sníž. přenesená",J1098,0)</f>
        <v>0</v>
      </c>
      <c r="BI1098" s="226">
        <f>IF(N1098="nulová",J1098,0)</f>
        <v>0</v>
      </c>
      <c r="BJ1098" s="17" t="s">
        <v>156</v>
      </c>
      <c r="BK1098" s="226">
        <f>ROUND(I1098*H1098,2)</f>
        <v>0</v>
      </c>
      <c r="BL1098" s="17" t="s">
        <v>155</v>
      </c>
      <c r="BM1098" s="225" t="s">
        <v>1023</v>
      </c>
    </row>
    <row r="1099" s="13" customFormat="1">
      <c r="A1099" s="13"/>
      <c r="B1099" s="227"/>
      <c r="C1099" s="228"/>
      <c r="D1099" s="229" t="s">
        <v>157</v>
      </c>
      <c r="E1099" s="230" t="s">
        <v>1</v>
      </c>
      <c r="F1099" s="231" t="s">
        <v>1024</v>
      </c>
      <c r="G1099" s="228"/>
      <c r="H1099" s="230" t="s">
        <v>1</v>
      </c>
      <c r="I1099" s="232"/>
      <c r="J1099" s="228"/>
      <c r="K1099" s="228"/>
      <c r="L1099" s="233"/>
      <c r="M1099" s="234"/>
      <c r="N1099" s="235"/>
      <c r="O1099" s="235"/>
      <c r="P1099" s="235"/>
      <c r="Q1099" s="235"/>
      <c r="R1099" s="235"/>
      <c r="S1099" s="235"/>
      <c r="T1099" s="236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7" t="s">
        <v>157</v>
      </c>
      <c r="AU1099" s="237" t="s">
        <v>156</v>
      </c>
      <c r="AV1099" s="13" t="s">
        <v>80</v>
      </c>
      <c r="AW1099" s="13" t="s">
        <v>30</v>
      </c>
      <c r="AX1099" s="13" t="s">
        <v>14</v>
      </c>
      <c r="AY1099" s="237" t="s">
        <v>147</v>
      </c>
    </row>
    <row r="1100" s="14" customFormat="1">
      <c r="A1100" s="14"/>
      <c r="B1100" s="238"/>
      <c r="C1100" s="239"/>
      <c r="D1100" s="229" t="s">
        <v>157</v>
      </c>
      <c r="E1100" s="240" t="s">
        <v>1</v>
      </c>
      <c r="F1100" s="241" t="s">
        <v>1025</v>
      </c>
      <c r="G1100" s="239"/>
      <c r="H1100" s="242">
        <v>1402.56</v>
      </c>
      <c r="I1100" s="243"/>
      <c r="J1100" s="239"/>
      <c r="K1100" s="239"/>
      <c r="L1100" s="244"/>
      <c r="M1100" s="245"/>
      <c r="N1100" s="246"/>
      <c r="O1100" s="246"/>
      <c r="P1100" s="246"/>
      <c r="Q1100" s="246"/>
      <c r="R1100" s="246"/>
      <c r="S1100" s="246"/>
      <c r="T1100" s="247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8" t="s">
        <v>157</v>
      </c>
      <c r="AU1100" s="248" t="s">
        <v>156</v>
      </c>
      <c r="AV1100" s="14" t="s">
        <v>156</v>
      </c>
      <c r="AW1100" s="14" t="s">
        <v>30</v>
      </c>
      <c r="AX1100" s="14" t="s">
        <v>14</v>
      </c>
      <c r="AY1100" s="248" t="s">
        <v>147</v>
      </c>
    </row>
    <row r="1101" s="15" customFormat="1">
      <c r="A1101" s="15"/>
      <c r="B1101" s="249"/>
      <c r="C1101" s="250"/>
      <c r="D1101" s="229" t="s">
        <v>157</v>
      </c>
      <c r="E1101" s="251" t="s">
        <v>1</v>
      </c>
      <c r="F1101" s="252" t="s">
        <v>160</v>
      </c>
      <c r="G1101" s="250"/>
      <c r="H1101" s="253">
        <v>1402.56</v>
      </c>
      <c r="I1101" s="254"/>
      <c r="J1101" s="250"/>
      <c r="K1101" s="250"/>
      <c r="L1101" s="255"/>
      <c r="M1101" s="256"/>
      <c r="N1101" s="257"/>
      <c r="O1101" s="257"/>
      <c r="P1101" s="257"/>
      <c r="Q1101" s="257"/>
      <c r="R1101" s="257"/>
      <c r="S1101" s="257"/>
      <c r="T1101" s="258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59" t="s">
        <v>157</v>
      </c>
      <c r="AU1101" s="259" t="s">
        <v>156</v>
      </c>
      <c r="AV1101" s="15" t="s">
        <v>155</v>
      </c>
      <c r="AW1101" s="15" t="s">
        <v>30</v>
      </c>
      <c r="AX1101" s="15" t="s">
        <v>80</v>
      </c>
      <c r="AY1101" s="259" t="s">
        <v>147</v>
      </c>
    </row>
    <row r="1102" s="2" customFormat="1" ht="24.15" customHeight="1">
      <c r="A1102" s="38"/>
      <c r="B1102" s="39"/>
      <c r="C1102" s="214" t="s">
        <v>1026</v>
      </c>
      <c r="D1102" s="214" t="s">
        <v>150</v>
      </c>
      <c r="E1102" s="215" t="s">
        <v>579</v>
      </c>
      <c r="F1102" s="216" t="s">
        <v>580</v>
      </c>
      <c r="G1102" s="217" t="s">
        <v>168</v>
      </c>
      <c r="H1102" s="218">
        <v>46.752000000000002</v>
      </c>
      <c r="I1102" s="219"/>
      <c r="J1102" s="220">
        <f>ROUND(I1102*H1102,2)</f>
        <v>0</v>
      </c>
      <c r="K1102" s="216" t="s">
        <v>154</v>
      </c>
      <c r="L1102" s="44"/>
      <c r="M1102" s="221" t="s">
        <v>1</v>
      </c>
      <c r="N1102" s="222" t="s">
        <v>39</v>
      </c>
      <c r="O1102" s="91"/>
      <c r="P1102" s="223">
        <f>O1102*H1102</f>
        <v>0</v>
      </c>
      <c r="Q1102" s="223">
        <v>0</v>
      </c>
      <c r="R1102" s="223">
        <f>Q1102*H1102</f>
        <v>0</v>
      </c>
      <c r="S1102" s="223">
        <v>0</v>
      </c>
      <c r="T1102" s="224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5" t="s">
        <v>155</v>
      </c>
      <c r="AT1102" s="225" t="s">
        <v>150</v>
      </c>
      <c r="AU1102" s="225" t="s">
        <v>156</v>
      </c>
      <c r="AY1102" s="17" t="s">
        <v>147</v>
      </c>
      <c r="BE1102" s="226">
        <f>IF(N1102="základní",J1102,0)</f>
        <v>0</v>
      </c>
      <c r="BF1102" s="226">
        <f>IF(N1102="snížená",J1102,0)</f>
        <v>0</v>
      </c>
      <c r="BG1102" s="226">
        <f>IF(N1102="zákl. přenesená",J1102,0)</f>
        <v>0</v>
      </c>
      <c r="BH1102" s="226">
        <f>IF(N1102="sníž. přenesená",J1102,0)</f>
        <v>0</v>
      </c>
      <c r="BI1102" s="226">
        <f>IF(N1102="nulová",J1102,0)</f>
        <v>0</v>
      </c>
      <c r="BJ1102" s="17" t="s">
        <v>156</v>
      </c>
      <c r="BK1102" s="226">
        <f>ROUND(I1102*H1102,2)</f>
        <v>0</v>
      </c>
      <c r="BL1102" s="17" t="s">
        <v>155</v>
      </c>
      <c r="BM1102" s="225" t="s">
        <v>1027</v>
      </c>
    </row>
    <row r="1103" s="2" customFormat="1" ht="16.5" customHeight="1">
      <c r="A1103" s="38"/>
      <c r="B1103" s="39"/>
      <c r="C1103" s="214" t="s">
        <v>698</v>
      </c>
      <c r="D1103" s="214" t="s">
        <v>150</v>
      </c>
      <c r="E1103" s="215" t="s">
        <v>583</v>
      </c>
      <c r="F1103" s="216" t="s">
        <v>584</v>
      </c>
      <c r="G1103" s="217" t="s">
        <v>168</v>
      </c>
      <c r="H1103" s="218">
        <v>46.752000000000002</v>
      </c>
      <c r="I1103" s="219"/>
      <c r="J1103" s="220">
        <f>ROUND(I1103*H1103,2)</f>
        <v>0</v>
      </c>
      <c r="K1103" s="216" t="s">
        <v>154</v>
      </c>
      <c r="L1103" s="44"/>
      <c r="M1103" s="221" t="s">
        <v>1</v>
      </c>
      <c r="N1103" s="222" t="s">
        <v>39</v>
      </c>
      <c r="O1103" s="91"/>
      <c r="P1103" s="223">
        <f>O1103*H1103</f>
        <v>0</v>
      </c>
      <c r="Q1103" s="223">
        <v>0</v>
      </c>
      <c r="R1103" s="223">
        <f>Q1103*H1103</f>
        <v>0</v>
      </c>
      <c r="S1103" s="223">
        <v>0</v>
      </c>
      <c r="T1103" s="224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5" t="s">
        <v>155</v>
      </c>
      <c r="AT1103" s="225" t="s">
        <v>150</v>
      </c>
      <c r="AU1103" s="225" t="s">
        <v>156</v>
      </c>
      <c r="AY1103" s="17" t="s">
        <v>147</v>
      </c>
      <c r="BE1103" s="226">
        <f>IF(N1103="základní",J1103,0)</f>
        <v>0</v>
      </c>
      <c r="BF1103" s="226">
        <f>IF(N1103="snížená",J1103,0)</f>
        <v>0</v>
      </c>
      <c r="BG1103" s="226">
        <f>IF(N1103="zákl. přenesená",J1103,0)</f>
        <v>0</v>
      </c>
      <c r="BH1103" s="226">
        <f>IF(N1103="sníž. přenesená",J1103,0)</f>
        <v>0</v>
      </c>
      <c r="BI1103" s="226">
        <f>IF(N1103="nulová",J1103,0)</f>
        <v>0</v>
      </c>
      <c r="BJ1103" s="17" t="s">
        <v>156</v>
      </c>
      <c r="BK1103" s="226">
        <f>ROUND(I1103*H1103,2)</f>
        <v>0</v>
      </c>
      <c r="BL1103" s="17" t="s">
        <v>155</v>
      </c>
      <c r="BM1103" s="225" t="s">
        <v>1028</v>
      </c>
    </row>
    <row r="1104" s="2" customFormat="1" ht="16.5" customHeight="1">
      <c r="A1104" s="38"/>
      <c r="B1104" s="39"/>
      <c r="C1104" s="214" t="s">
        <v>1029</v>
      </c>
      <c r="D1104" s="214" t="s">
        <v>150</v>
      </c>
      <c r="E1104" s="215" t="s">
        <v>586</v>
      </c>
      <c r="F1104" s="216" t="s">
        <v>587</v>
      </c>
      <c r="G1104" s="217" t="s">
        <v>168</v>
      </c>
      <c r="H1104" s="218">
        <v>1402.56</v>
      </c>
      <c r="I1104" s="219"/>
      <c r="J1104" s="220">
        <f>ROUND(I1104*H1104,2)</f>
        <v>0</v>
      </c>
      <c r="K1104" s="216" t="s">
        <v>154</v>
      </c>
      <c r="L1104" s="44"/>
      <c r="M1104" s="221" t="s">
        <v>1</v>
      </c>
      <c r="N1104" s="222" t="s">
        <v>39</v>
      </c>
      <c r="O1104" s="91"/>
      <c r="P1104" s="223">
        <f>O1104*H1104</f>
        <v>0</v>
      </c>
      <c r="Q1104" s="223">
        <v>0</v>
      </c>
      <c r="R1104" s="223">
        <f>Q1104*H1104</f>
        <v>0</v>
      </c>
      <c r="S1104" s="223">
        <v>0</v>
      </c>
      <c r="T1104" s="224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5" t="s">
        <v>155</v>
      </c>
      <c r="AT1104" s="225" t="s">
        <v>150</v>
      </c>
      <c r="AU1104" s="225" t="s">
        <v>156</v>
      </c>
      <c r="AY1104" s="17" t="s">
        <v>147</v>
      </c>
      <c r="BE1104" s="226">
        <f>IF(N1104="základní",J1104,0)</f>
        <v>0</v>
      </c>
      <c r="BF1104" s="226">
        <f>IF(N1104="snížená",J1104,0)</f>
        <v>0</v>
      </c>
      <c r="BG1104" s="226">
        <f>IF(N1104="zákl. přenesená",J1104,0)</f>
        <v>0</v>
      </c>
      <c r="BH1104" s="226">
        <f>IF(N1104="sníž. přenesená",J1104,0)</f>
        <v>0</v>
      </c>
      <c r="BI1104" s="226">
        <f>IF(N1104="nulová",J1104,0)</f>
        <v>0</v>
      </c>
      <c r="BJ1104" s="17" t="s">
        <v>156</v>
      </c>
      <c r="BK1104" s="226">
        <f>ROUND(I1104*H1104,2)</f>
        <v>0</v>
      </c>
      <c r="BL1104" s="17" t="s">
        <v>155</v>
      </c>
      <c r="BM1104" s="225" t="s">
        <v>1030</v>
      </c>
    </row>
    <row r="1105" s="2" customFormat="1" ht="16.5" customHeight="1">
      <c r="A1105" s="38"/>
      <c r="B1105" s="39"/>
      <c r="C1105" s="214" t="s">
        <v>703</v>
      </c>
      <c r="D1105" s="214" t="s">
        <v>150</v>
      </c>
      <c r="E1105" s="215" t="s">
        <v>590</v>
      </c>
      <c r="F1105" s="216" t="s">
        <v>591</v>
      </c>
      <c r="G1105" s="217" t="s">
        <v>168</v>
      </c>
      <c r="H1105" s="218">
        <v>46.752000000000002</v>
      </c>
      <c r="I1105" s="219"/>
      <c r="J1105" s="220">
        <f>ROUND(I1105*H1105,2)</f>
        <v>0</v>
      </c>
      <c r="K1105" s="216" t="s">
        <v>154</v>
      </c>
      <c r="L1105" s="44"/>
      <c r="M1105" s="221" t="s">
        <v>1</v>
      </c>
      <c r="N1105" s="222" t="s">
        <v>39</v>
      </c>
      <c r="O1105" s="91"/>
      <c r="P1105" s="223">
        <f>O1105*H1105</f>
        <v>0</v>
      </c>
      <c r="Q1105" s="223">
        <v>0</v>
      </c>
      <c r="R1105" s="223">
        <f>Q1105*H1105</f>
        <v>0</v>
      </c>
      <c r="S1105" s="223">
        <v>0</v>
      </c>
      <c r="T1105" s="224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5" t="s">
        <v>155</v>
      </c>
      <c r="AT1105" s="225" t="s">
        <v>150</v>
      </c>
      <c r="AU1105" s="225" t="s">
        <v>156</v>
      </c>
      <c r="AY1105" s="17" t="s">
        <v>147</v>
      </c>
      <c r="BE1105" s="226">
        <f>IF(N1105="základní",J1105,0)</f>
        <v>0</v>
      </c>
      <c r="BF1105" s="226">
        <f>IF(N1105="snížená",J1105,0)</f>
        <v>0</v>
      </c>
      <c r="BG1105" s="226">
        <f>IF(N1105="zákl. přenesená",J1105,0)</f>
        <v>0</v>
      </c>
      <c r="BH1105" s="226">
        <f>IF(N1105="sníž. přenesená",J1105,0)</f>
        <v>0</v>
      </c>
      <c r="BI1105" s="226">
        <f>IF(N1105="nulová",J1105,0)</f>
        <v>0</v>
      </c>
      <c r="BJ1105" s="17" t="s">
        <v>156</v>
      </c>
      <c r="BK1105" s="226">
        <f>ROUND(I1105*H1105,2)</f>
        <v>0</v>
      </c>
      <c r="BL1105" s="17" t="s">
        <v>155</v>
      </c>
      <c r="BM1105" s="225" t="s">
        <v>1031</v>
      </c>
    </row>
    <row r="1106" s="12" customFormat="1" ht="22.8" customHeight="1">
      <c r="A1106" s="12"/>
      <c r="B1106" s="198"/>
      <c r="C1106" s="199"/>
      <c r="D1106" s="200" t="s">
        <v>72</v>
      </c>
      <c r="E1106" s="212" t="s">
        <v>593</v>
      </c>
      <c r="F1106" s="212" t="s">
        <v>594</v>
      </c>
      <c r="G1106" s="199"/>
      <c r="H1106" s="199"/>
      <c r="I1106" s="202"/>
      <c r="J1106" s="213">
        <f>BK1106</f>
        <v>0</v>
      </c>
      <c r="K1106" s="199"/>
      <c r="L1106" s="204"/>
      <c r="M1106" s="205"/>
      <c r="N1106" s="206"/>
      <c r="O1106" s="206"/>
      <c r="P1106" s="207">
        <f>SUM(P1107:P1110)</f>
        <v>0</v>
      </c>
      <c r="Q1106" s="206"/>
      <c r="R1106" s="207">
        <f>SUM(R1107:R1110)</f>
        <v>0</v>
      </c>
      <c r="S1106" s="206"/>
      <c r="T1106" s="208">
        <f>SUM(T1107:T1110)</f>
        <v>0</v>
      </c>
      <c r="U1106" s="12"/>
      <c r="V1106" s="12"/>
      <c r="W1106" s="12"/>
      <c r="X1106" s="12"/>
      <c r="Y1106" s="12"/>
      <c r="Z1106" s="12"/>
      <c r="AA1106" s="12"/>
      <c r="AB1106" s="12"/>
      <c r="AC1106" s="12"/>
      <c r="AD1106" s="12"/>
      <c r="AE1106" s="12"/>
      <c r="AR1106" s="209" t="s">
        <v>80</v>
      </c>
      <c r="AT1106" s="210" t="s">
        <v>72</v>
      </c>
      <c r="AU1106" s="210" t="s">
        <v>80</v>
      </c>
      <c r="AY1106" s="209" t="s">
        <v>147</v>
      </c>
      <c r="BK1106" s="211">
        <f>SUM(BK1107:BK1110)</f>
        <v>0</v>
      </c>
    </row>
    <row r="1107" s="2" customFormat="1" ht="24.15" customHeight="1">
      <c r="A1107" s="38"/>
      <c r="B1107" s="39"/>
      <c r="C1107" s="214" t="s">
        <v>1032</v>
      </c>
      <c r="D1107" s="214" t="s">
        <v>150</v>
      </c>
      <c r="E1107" s="215" t="s">
        <v>595</v>
      </c>
      <c r="F1107" s="216" t="s">
        <v>596</v>
      </c>
      <c r="G1107" s="217" t="s">
        <v>168</v>
      </c>
      <c r="H1107" s="218">
        <v>30.852</v>
      </c>
      <c r="I1107" s="219"/>
      <c r="J1107" s="220">
        <f>ROUND(I1107*H1107,2)</f>
        <v>0</v>
      </c>
      <c r="K1107" s="216" t="s">
        <v>154</v>
      </c>
      <c r="L1107" s="44"/>
      <c r="M1107" s="221" t="s">
        <v>1</v>
      </c>
      <c r="N1107" s="222" t="s">
        <v>39</v>
      </c>
      <c r="O1107" s="91"/>
      <c r="P1107" s="223">
        <f>O1107*H1107</f>
        <v>0</v>
      </c>
      <c r="Q1107" s="223">
        <v>0</v>
      </c>
      <c r="R1107" s="223">
        <f>Q1107*H1107</f>
        <v>0</v>
      </c>
      <c r="S1107" s="223">
        <v>0</v>
      </c>
      <c r="T1107" s="224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25" t="s">
        <v>155</v>
      </c>
      <c r="AT1107" s="225" t="s">
        <v>150</v>
      </c>
      <c r="AU1107" s="225" t="s">
        <v>156</v>
      </c>
      <c r="AY1107" s="17" t="s">
        <v>147</v>
      </c>
      <c r="BE1107" s="226">
        <f>IF(N1107="základní",J1107,0)</f>
        <v>0</v>
      </c>
      <c r="BF1107" s="226">
        <f>IF(N1107="snížená",J1107,0)</f>
        <v>0</v>
      </c>
      <c r="BG1107" s="226">
        <f>IF(N1107="zákl. přenesená",J1107,0)</f>
        <v>0</v>
      </c>
      <c r="BH1107" s="226">
        <f>IF(N1107="sníž. přenesená",J1107,0)</f>
        <v>0</v>
      </c>
      <c r="BI1107" s="226">
        <f>IF(N1107="nulová",J1107,0)</f>
        <v>0</v>
      </c>
      <c r="BJ1107" s="17" t="s">
        <v>156</v>
      </c>
      <c r="BK1107" s="226">
        <f>ROUND(I1107*H1107,2)</f>
        <v>0</v>
      </c>
      <c r="BL1107" s="17" t="s">
        <v>155</v>
      </c>
      <c r="BM1107" s="225" t="s">
        <v>1033</v>
      </c>
    </row>
    <row r="1108" s="14" customFormat="1">
      <c r="A1108" s="14"/>
      <c r="B1108" s="238"/>
      <c r="C1108" s="239"/>
      <c r="D1108" s="229" t="s">
        <v>157</v>
      </c>
      <c r="E1108" s="240" t="s">
        <v>1</v>
      </c>
      <c r="F1108" s="241" t="s">
        <v>1018</v>
      </c>
      <c r="G1108" s="239"/>
      <c r="H1108" s="242">
        <v>11.052</v>
      </c>
      <c r="I1108" s="243"/>
      <c r="J1108" s="239"/>
      <c r="K1108" s="239"/>
      <c r="L1108" s="244"/>
      <c r="M1108" s="245"/>
      <c r="N1108" s="246"/>
      <c r="O1108" s="246"/>
      <c r="P1108" s="246"/>
      <c r="Q1108" s="246"/>
      <c r="R1108" s="246"/>
      <c r="S1108" s="246"/>
      <c r="T1108" s="247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48" t="s">
        <v>157</v>
      </c>
      <c r="AU1108" s="248" t="s">
        <v>156</v>
      </c>
      <c r="AV1108" s="14" t="s">
        <v>156</v>
      </c>
      <c r="AW1108" s="14" t="s">
        <v>30</v>
      </c>
      <c r="AX1108" s="14" t="s">
        <v>14</v>
      </c>
      <c r="AY1108" s="248" t="s">
        <v>147</v>
      </c>
    </row>
    <row r="1109" s="14" customFormat="1">
      <c r="A1109" s="14"/>
      <c r="B1109" s="238"/>
      <c r="C1109" s="239"/>
      <c r="D1109" s="229" t="s">
        <v>157</v>
      </c>
      <c r="E1109" s="240" t="s">
        <v>1</v>
      </c>
      <c r="F1109" s="241" t="s">
        <v>1019</v>
      </c>
      <c r="G1109" s="239"/>
      <c r="H1109" s="242">
        <v>19.800000000000001</v>
      </c>
      <c r="I1109" s="243"/>
      <c r="J1109" s="239"/>
      <c r="K1109" s="239"/>
      <c r="L1109" s="244"/>
      <c r="M1109" s="245"/>
      <c r="N1109" s="246"/>
      <c r="O1109" s="246"/>
      <c r="P1109" s="246"/>
      <c r="Q1109" s="246"/>
      <c r="R1109" s="246"/>
      <c r="S1109" s="246"/>
      <c r="T1109" s="247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8" t="s">
        <v>157</v>
      </c>
      <c r="AU1109" s="248" t="s">
        <v>156</v>
      </c>
      <c r="AV1109" s="14" t="s">
        <v>156</v>
      </c>
      <c r="AW1109" s="14" t="s">
        <v>30</v>
      </c>
      <c r="AX1109" s="14" t="s">
        <v>14</v>
      </c>
      <c r="AY1109" s="248" t="s">
        <v>147</v>
      </c>
    </row>
    <row r="1110" s="15" customFormat="1">
      <c r="A1110" s="15"/>
      <c r="B1110" s="249"/>
      <c r="C1110" s="250"/>
      <c r="D1110" s="229" t="s">
        <v>157</v>
      </c>
      <c r="E1110" s="251" t="s">
        <v>1</v>
      </c>
      <c r="F1110" s="252" t="s">
        <v>160</v>
      </c>
      <c r="G1110" s="250"/>
      <c r="H1110" s="253">
        <v>30.852</v>
      </c>
      <c r="I1110" s="254"/>
      <c r="J1110" s="250"/>
      <c r="K1110" s="250"/>
      <c r="L1110" s="255"/>
      <c r="M1110" s="256"/>
      <c r="N1110" s="257"/>
      <c r="O1110" s="257"/>
      <c r="P1110" s="257"/>
      <c r="Q1110" s="257"/>
      <c r="R1110" s="257"/>
      <c r="S1110" s="257"/>
      <c r="T1110" s="258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59" t="s">
        <v>157</v>
      </c>
      <c r="AU1110" s="259" t="s">
        <v>156</v>
      </c>
      <c r="AV1110" s="15" t="s">
        <v>155</v>
      </c>
      <c r="AW1110" s="15" t="s">
        <v>30</v>
      </c>
      <c r="AX1110" s="15" t="s">
        <v>80</v>
      </c>
      <c r="AY1110" s="259" t="s">
        <v>147</v>
      </c>
    </row>
    <row r="1111" s="12" customFormat="1" ht="22.8" customHeight="1">
      <c r="A1111" s="12"/>
      <c r="B1111" s="198"/>
      <c r="C1111" s="199"/>
      <c r="D1111" s="200" t="s">
        <v>72</v>
      </c>
      <c r="E1111" s="212" t="s">
        <v>598</v>
      </c>
      <c r="F1111" s="212" t="s">
        <v>599</v>
      </c>
      <c r="G1111" s="199"/>
      <c r="H1111" s="199"/>
      <c r="I1111" s="202"/>
      <c r="J1111" s="213">
        <f>BK1111</f>
        <v>0</v>
      </c>
      <c r="K1111" s="199"/>
      <c r="L1111" s="204"/>
      <c r="M1111" s="205"/>
      <c r="N1111" s="206"/>
      <c r="O1111" s="206"/>
      <c r="P1111" s="207">
        <f>SUM(P1112:P1115)</f>
        <v>0</v>
      </c>
      <c r="Q1111" s="206"/>
      <c r="R1111" s="207">
        <f>SUM(R1112:R1115)</f>
        <v>0</v>
      </c>
      <c r="S1111" s="206"/>
      <c r="T1111" s="208">
        <f>SUM(T1112:T1115)</f>
        <v>0</v>
      </c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R1111" s="209" t="s">
        <v>80</v>
      </c>
      <c r="AT1111" s="210" t="s">
        <v>72</v>
      </c>
      <c r="AU1111" s="210" t="s">
        <v>80</v>
      </c>
      <c r="AY1111" s="209" t="s">
        <v>147</v>
      </c>
      <c r="BK1111" s="211">
        <f>SUM(BK1112:BK1115)</f>
        <v>0</v>
      </c>
    </row>
    <row r="1112" s="2" customFormat="1" ht="16.5" customHeight="1">
      <c r="A1112" s="38"/>
      <c r="B1112" s="39"/>
      <c r="C1112" s="214" t="s">
        <v>707</v>
      </c>
      <c r="D1112" s="214" t="s">
        <v>150</v>
      </c>
      <c r="E1112" s="215" t="s">
        <v>601</v>
      </c>
      <c r="F1112" s="216" t="s">
        <v>602</v>
      </c>
      <c r="G1112" s="217" t="s">
        <v>168</v>
      </c>
      <c r="H1112" s="218">
        <v>0.41999999999999998</v>
      </c>
      <c r="I1112" s="219"/>
      <c r="J1112" s="220">
        <f>ROUND(I1112*H1112,2)</f>
        <v>0</v>
      </c>
      <c r="K1112" s="216" t="s">
        <v>154</v>
      </c>
      <c r="L1112" s="44"/>
      <c r="M1112" s="221" t="s">
        <v>1</v>
      </c>
      <c r="N1112" s="222" t="s">
        <v>39</v>
      </c>
      <c r="O1112" s="91"/>
      <c r="P1112" s="223">
        <f>O1112*H1112</f>
        <v>0</v>
      </c>
      <c r="Q1112" s="223">
        <v>0</v>
      </c>
      <c r="R1112" s="223">
        <f>Q1112*H1112</f>
        <v>0</v>
      </c>
      <c r="S1112" s="223">
        <v>0</v>
      </c>
      <c r="T1112" s="224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5" t="s">
        <v>155</v>
      </c>
      <c r="AT1112" s="225" t="s">
        <v>150</v>
      </c>
      <c r="AU1112" s="225" t="s">
        <v>156</v>
      </c>
      <c r="AY1112" s="17" t="s">
        <v>147</v>
      </c>
      <c r="BE1112" s="226">
        <f>IF(N1112="základní",J1112,0)</f>
        <v>0</v>
      </c>
      <c r="BF1112" s="226">
        <f>IF(N1112="snížená",J1112,0)</f>
        <v>0</v>
      </c>
      <c r="BG1112" s="226">
        <f>IF(N1112="zákl. přenesená",J1112,0)</f>
        <v>0</v>
      </c>
      <c r="BH1112" s="226">
        <f>IF(N1112="sníž. přenesená",J1112,0)</f>
        <v>0</v>
      </c>
      <c r="BI1112" s="226">
        <f>IF(N1112="nulová",J1112,0)</f>
        <v>0</v>
      </c>
      <c r="BJ1112" s="17" t="s">
        <v>156</v>
      </c>
      <c r="BK1112" s="226">
        <f>ROUND(I1112*H1112,2)</f>
        <v>0</v>
      </c>
      <c r="BL1112" s="17" t="s">
        <v>155</v>
      </c>
      <c r="BM1112" s="225" t="s">
        <v>1034</v>
      </c>
    </row>
    <row r="1113" s="13" customFormat="1">
      <c r="A1113" s="13"/>
      <c r="B1113" s="227"/>
      <c r="C1113" s="228"/>
      <c r="D1113" s="229" t="s">
        <v>157</v>
      </c>
      <c r="E1113" s="230" t="s">
        <v>1</v>
      </c>
      <c r="F1113" s="231" t="s">
        <v>957</v>
      </c>
      <c r="G1113" s="228"/>
      <c r="H1113" s="230" t="s">
        <v>1</v>
      </c>
      <c r="I1113" s="232"/>
      <c r="J1113" s="228"/>
      <c r="K1113" s="228"/>
      <c r="L1113" s="233"/>
      <c r="M1113" s="234"/>
      <c r="N1113" s="235"/>
      <c r="O1113" s="235"/>
      <c r="P1113" s="235"/>
      <c r="Q1113" s="235"/>
      <c r="R1113" s="235"/>
      <c r="S1113" s="235"/>
      <c r="T1113" s="236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7" t="s">
        <v>157</v>
      </c>
      <c r="AU1113" s="237" t="s">
        <v>156</v>
      </c>
      <c r="AV1113" s="13" t="s">
        <v>80</v>
      </c>
      <c r="AW1113" s="13" t="s">
        <v>30</v>
      </c>
      <c r="AX1113" s="13" t="s">
        <v>14</v>
      </c>
      <c r="AY1113" s="237" t="s">
        <v>147</v>
      </c>
    </row>
    <row r="1114" s="14" customFormat="1">
      <c r="A1114" s="14"/>
      <c r="B1114" s="238"/>
      <c r="C1114" s="239"/>
      <c r="D1114" s="229" t="s">
        <v>157</v>
      </c>
      <c r="E1114" s="240" t="s">
        <v>1</v>
      </c>
      <c r="F1114" s="241" t="s">
        <v>444</v>
      </c>
      <c r="G1114" s="239"/>
      <c r="H1114" s="242">
        <v>0.41999999999999998</v>
      </c>
      <c r="I1114" s="243"/>
      <c r="J1114" s="239"/>
      <c r="K1114" s="239"/>
      <c r="L1114" s="244"/>
      <c r="M1114" s="245"/>
      <c r="N1114" s="246"/>
      <c r="O1114" s="246"/>
      <c r="P1114" s="246"/>
      <c r="Q1114" s="246"/>
      <c r="R1114" s="246"/>
      <c r="S1114" s="246"/>
      <c r="T1114" s="247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8" t="s">
        <v>157</v>
      </c>
      <c r="AU1114" s="248" t="s">
        <v>156</v>
      </c>
      <c r="AV1114" s="14" t="s">
        <v>156</v>
      </c>
      <c r="AW1114" s="14" t="s">
        <v>30</v>
      </c>
      <c r="AX1114" s="14" t="s">
        <v>14</v>
      </c>
      <c r="AY1114" s="248" t="s">
        <v>147</v>
      </c>
    </row>
    <row r="1115" s="15" customFormat="1">
      <c r="A1115" s="15"/>
      <c r="B1115" s="249"/>
      <c r="C1115" s="250"/>
      <c r="D1115" s="229" t="s">
        <v>157</v>
      </c>
      <c r="E1115" s="251" t="s">
        <v>1</v>
      </c>
      <c r="F1115" s="252" t="s">
        <v>160</v>
      </c>
      <c r="G1115" s="250"/>
      <c r="H1115" s="253">
        <v>0.41999999999999998</v>
      </c>
      <c r="I1115" s="254"/>
      <c r="J1115" s="250"/>
      <c r="K1115" s="250"/>
      <c r="L1115" s="255"/>
      <c r="M1115" s="256"/>
      <c r="N1115" s="257"/>
      <c r="O1115" s="257"/>
      <c r="P1115" s="257"/>
      <c r="Q1115" s="257"/>
      <c r="R1115" s="257"/>
      <c r="S1115" s="257"/>
      <c r="T1115" s="258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59" t="s">
        <v>157</v>
      </c>
      <c r="AU1115" s="259" t="s">
        <v>156</v>
      </c>
      <c r="AV1115" s="15" t="s">
        <v>155</v>
      </c>
      <c r="AW1115" s="15" t="s">
        <v>30</v>
      </c>
      <c r="AX1115" s="15" t="s">
        <v>80</v>
      </c>
      <c r="AY1115" s="259" t="s">
        <v>147</v>
      </c>
    </row>
    <row r="1116" s="12" customFormat="1" ht="22.8" customHeight="1">
      <c r="A1116" s="12"/>
      <c r="B1116" s="198"/>
      <c r="C1116" s="199"/>
      <c r="D1116" s="200" t="s">
        <v>72</v>
      </c>
      <c r="E1116" s="212" t="s">
        <v>258</v>
      </c>
      <c r="F1116" s="212" t="s">
        <v>259</v>
      </c>
      <c r="G1116" s="199"/>
      <c r="H1116" s="199"/>
      <c r="I1116" s="202"/>
      <c r="J1116" s="213">
        <f>BK1116</f>
        <v>0</v>
      </c>
      <c r="K1116" s="199"/>
      <c r="L1116" s="204"/>
      <c r="M1116" s="205"/>
      <c r="N1116" s="206"/>
      <c r="O1116" s="206"/>
      <c r="P1116" s="207">
        <f>SUM(P1117:P1118)</f>
        <v>0</v>
      </c>
      <c r="Q1116" s="206"/>
      <c r="R1116" s="207">
        <f>SUM(R1117:R1118)</f>
        <v>0</v>
      </c>
      <c r="S1116" s="206"/>
      <c r="T1116" s="208">
        <f>SUM(T1117:T1118)</f>
        <v>0</v>
      </c>
      <c r="U1116" s="12"/>
      <c r="V1116" s="12"/>
      <c r="W1116" s="12"/>
      <c r="X1116" s="12"/>
      <c r="Y1116" s="12"/>
      <c r="Z1116" s="12"/>
      <c r="AA1116" s="12"/>
      <c r="AB1116" s="12"/>
      <c r="AC1116" s="12"/>
      <c r="AD1116" s="12"/>
      <c r="AE1116" s="12"/>
      <c r="AR1116" s="209" t="s">
        <v>80</v>
      </c>
      <c r="AT1116" s="210" t="s">
        <v>72</v>
      </c>
      <c r="AU1116" s="210" t="s">
        <v>80</v>
      </c>
      <c r="AY1116" s="209" t="s">
        <v>147</v>
      </c>
      <c r="BK1116" s="211">
        <f>SUM(BK1117:BK1118)</f>
        <v>0</v>
      </c>
    </row>
    <row r="1117" s="2" customFormat="1" ht="16.5" customHeight="1">
      <c r="A1117" s="38"/>
      <c r="B1117" s="39"/>
      <c r="C1117" s="214" t="s">
        <v>1035</v>
      </c>
      <c r="D1117" s="214" t="s">
        <v>150</v>
      </c>
      <c r="E1117" s="215" t="s">
        <v>604</v>
      </c>
      <c r="F1117" s="216" t="s">
        <v>605</v>
      </c>
      <c r="G1117" s="217" t="s">
        <v>248</v>
      </c>
      <c r="H1117" s="218">
        <v>1</v>
      </c>
      <c r="I1117" s="219"/>
      <c r="J1117" s="220">
        <f>ROUND(I1117*H1117,2)</f>
        <v>0</v>
      </c>
      <c r="K1117" s="216" t="s">
        <v>154</v>
      </c>
      <c r="L1117" s="44"/>
      <c r="M1117" s="221" t="s">
        <v>1</v>
      </c>
      <c r="N1117" s="222" t="s">
        <v>39</v>
      </c>
      <c r="O1117" s="91"/>
      <c r="P1117" s="223">
        <f>O1117*H1117</f>
        <v>0</v>
      </c>
      <c r="Q1117" s="223">
        <v>0</v>
      </c>
      <c r="R1117" s="223">
        <f>Q1117*H1117</f>
        <v>0</v>
      </c>
      <c r="S1117" s="223">
        <v>0</v>
      </c>
      <c r="T1117" s="224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5" t="s">
        <v>155</v>
      </c>
      <c r="AT1117" s="225" t="s">
        <v>150</v>
      </c>
      <c r="AU1117" s="225" t="s">
        <v>156</v>
      </c>
      <c r="AY1117" s="17" t="s">
        <v>147</v>
      </c>
      <c r="BE1117" s="226">
        <f>IF(N1117="základní",J1117,0)</f>
        <v>0</v>
      </c>
      <c r="BF1117" s="226">
        <f>IF(N1117="snížená",J1117,0)</f>
        <v>0</v>
      </c>
      <c r="BG1117" s="226">
        <f>IF(N1117="zákl. přenesená",J1117,0)</f>
        <v>0</v>
      </c>
      <c r="BH1117" s="226">
        <f>IF(N1117="sníž. přenesená",J1117,0)</f>
        <v>0</v>
      </c>
      <c r="BI1117" s="226">
        <f>IF(N1117="nulová",J1117,0)</f>
        <v>0</v>
      </c>
      <c r="BJ1117" s="17" t="s">
        <v>156</v>
      </c>
      <c r="BK1117" s="226">
        <f>ROUND(I1117*H1117,2)</f>
        <v>0</v>
      </c>
      <c r="BL1117" s="17" t="s">
        <v>155</v>
      </c>
      <c r="BM1117" s="225" t="s">
        <v>1036</v>
      </c>
    </row>
    <row r="1118" s="2" customFormat="1" ht="16.5" customHeight="1">
      <c r="A1118" s="38"/>
      <c r="B1118" s="39"/>
      <c r="C1118" s="214" t="s">
        <v>710</v>
      </c>
      <c r="D1118" s="214" t="s">
        <v>150</v>
      </c>
      <c r="E1118" s="215" t="s">
        <v>1037</v>
      </c>
      <c r="F1118" s="216" t="s">
        <v>1038</v>
      </c>
      <c r="G1118" s="217" t="s">
        <v>236</v>
      </c>
      <c r="H1118" s="218">
        <v>1</v>
      </c>
      <c r="I1118" s="219"/>
      <c r="J1118" s="220">
        <f>ROUND(I1118*H1118,2)</f>
        <v>0</v>
      </c>
      <c r="K1118" s="216" t="s">
        <v>154</v>
      </c>
      <c r="L1118" s="44"/>
      <c r="M1118" s="221" t="s">
        <v>1</v>
      </c>
      <c r="N1118" s="222" t="s">
        <v>39</v>
      </c>
      <c r="O1118" s="91"/>
      <c r="P1118" s="223">
        <f>O1118*H1118</f>
        <v>0</v>
      </c>
      <c r="Q1118" s="223">
        <v>0</v>
      </c>
      <c r="R1118" s="223">
        <f>Q1118*H1118</f>
        <v>0</v>
      </c>
      <c r="S1118" s="223">
        <v>0</v>
      </c>
      <c r="T1118" s="224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5" t="s">
        <v>155</v>
      </c>
      <c r="AT1118" s="225" t="s">
        <v>150</v>
      </c>
      <c r="AU1118" s="225" t="s">
        <v>156</v>
      </c>
      <c r="AY1118" s="17" t="s">
        <v>147</v>
      </c>
      <c r="BE1118" s="226">
        <f>IF(N1118="základní",J1118,0)</f>
        <v>0</v>
      </c>
      <c r="BF1118" s="226">
        <f>IF(N1118="snížená",J1118,0)</f>
        <v>0</v>
      </c>
      <c r="BG1118" s="226">
        <f>IF(N1118="zákl. přenesená",J1118,0)</f>
        <v>0</v>
      </c>
      <c r="BH1118" s="226">
        <f>IF(N1118="sníž. přenesená",J1118,0)</f>
        <v>0</v>
      </c>
      <c r="BI1118" s="226">
        <f>IF(N1118="nulová",J1118,0)</f>
        <v>0</v>
      </c>
      <c r="BJ1118" s="17" t="s">
        <v>156</v>
      </c>
      <c r="BK1118" s="226">
        <f>ROUND(I1118*H1118,2)</f>
        <v>0</v>
      </c>
      <c r="BL1118" s="17" t="s">
        <v>155</v>
      </c>
      <c r="BM1118" s="225" t="s">
        <v>1039</v>
      </c>
    </row>
    <row r="1119" s="12" customFormat="1" ht="22.8" customHeight="1">
      <c r="A1119" s="12"/>
      <c r="B1119" s="198"/>
      <c r="C1119" s="199"/>
      <c r="D1119" s="200" t="s">
        <v>72</v>
      </c>
      <c r="E1119" s="212" t="s">
        <v>607</v>
      </c>
      <c r="F1119" s="212" t="s">
        <v>608</v>
      </c>
      <c r="G1119" s="199"/>
      <c r="H1119" s="199"/>
      <c r="I1119" s="202"/>
      <c r="J1119" s="213">
        <f>BK1119</f>
        <v>0</v>
      </c>
      <c r="K1119" s="199"/>
      <c r="L1119" s="204"/>
      <c r="M1119" s="205"/>
      <c r="N1119" s="206"/>
      <c r="O1119" s="206"/>
      <c r="P1119" s="207">
        <f>P1120</f>
        <v>0</v>
      </c>
      <c r="Q1119" s="206"/>
      <c r="R1119" s="207">
        <f>R1120</f>
        <v>0</v>
      </c>
      <c r="S1119" s="206"/>
      <c r="T1119" s="208">
        <f>T1120</f>
        <v>0</v>
      </c>
      <c r="U1119" s="12"/>
      <c r="V1119" s="12"/>
      <c r="W1119" s="12"/>
      <c r="X1119" s="12"/>
      <c r="Y1119" s="12"/>
      <c r="Z1119" s="12"/>
      <c r="AA1119" s="12"/>
      <c r="AB1119" s="12"/>
      <c r="AC1119" s="12"/>
      <c r="AD1119" s="12"/>
      <c r="AE1119" s="12"/>
      <c r="AR1119" s="209" t="s">
        <v>80</v>
      </c>
      <c r="AT1119" s="210" t="s">
        <v>72</v>
      </c>
      <c r="AU1119" s="210" t="s">
        <v>80</v>
      </c>
      <c r="AY1119" s="209" t="s">
        <v>147</v>
      </c>
      <c r="BK1119" s="211">
        <f>BK1120</f>
        <v>0</v>
      </c>
    </row>
    <row r="1120" s="2" customFormat="1" ht="33" customHeight="1">
      <c r="A1120" s="38"/>
      <c r="B1120" s="39"/>
      <c r="C1120" s="214" t="s">
        <v>1040</v>
      </c>
      <c r="D1120" s="214" t="s">
        <v>150</v>
      </c>
      <c r="E1120" s="215" t="s">
        <v>610</v>
      </c>
      <c r="F1120" s="216" t="s">
        <v>611</v>
      </c>
      <c r="G1120" s="217" t="s">
        <v>267</v>
      </c>
      <c r="H1120" s="218">
        <v>5.8810000000000002</v>
      </c>
      <c r="I1120" s="219"/>
      <c r="J1120" s="220">
        <f>ROUND(I1120*H1120,2)</f>
        <v>0</v>
      </c>
      <c r="K1120" s="216" t="s">
        <v>154</v>
      </c>
      <c r="L1120" s="44"/>
      <c r="M1120" s="221" t="s">
        <v>1</v>
      </c>
      <c r="N1120" s="222" t="s">
        <v>39</v>
      </c>
      <c r="O1120" s="91"/>
      <c r="P1120" s="223">
        <f>O1120*H1120</f>
        <v>0</v>
      </c>
      <c r="Q1120" s="223">
        <v>0</v>
      </c>
      <c r="R1120" s="223">
        <f>Q1120*H1120</f>
        <v>0</v>
      </c>
      <c r="S1120" s="223">
        <v>0</v>
      </c>
      <c r="T1120" s="224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5" t="s">
        <v>155</v>
      </c>
      <c r="AT1120" s="225" t="s">
        <v>150</v>
      </c>
      <c r="AU1120" s="225" t="s">
        <v>156</v>
      </c>
      <c r="AY1120" s="17" t="s">
        <v>147</v>
      </c>
      <c r="BE1120" s="226">
        <f>IF(N1120="základní",J1120,0)</f>
        <v>0</v>
      </c>
      <c r="BF1120" s="226">
        <f>IF(N1120="snížená",J1120,0)</f>
        <v>0</v>
      </c>
      <c r="BG1120" s="226">
        <f>IF(N1120="zákl. přenesená",J1120,0)</f>
        <v>0</v>
      </c>
      <c r="BH1120" s="226">
        <f>IF(N1120="sníž. přenesená",J1120,0)</f>
        <v>0</v>
      </c>
      <c r="BI1120" s="226">
        <f>IF(N1120="nulová",J1120,0)</f>
        <v>0</v>
      </c>
      <c r="BJ1120" s="17" t="s">
        <v>156</v>
      </c>
      <c r="BK1120" s="226">
        <f>ROUND(I1120*H1120,2)</f>
        <v>0</v>
      </c>
      <c r="BL1120" s="17" t="s">
        <v>155</v>
      </c>
      <c r="BM1120" s="225" t="s">
        <v>1041</v>
      </c>
    </row>
    <row r="1121" s="12" customFormat="1" ht="22.8" customHeight="1">
      <c r="A1121" s="12"/>
      <c r="B1121" s="198"/>
      <c r="C1121" s="199"/>
      <c r="D1121" s="200" t="s">
        <v>72</v>
      </c>
      <c r="E1121" s="212" t="s">
        <v>613</v>
      </c>
      <c r="F1121" s="212" t="s">
        <v>614</v>
      </c>
      <c r="G1121" s="199"/>
      <c r="H1121" s="199"/>
      <c r="I1121" s="202"/>
      <c r="J1121" s="213">
        <f>BK1121</f>
        <v>0</v>
      </c>
      <c r="K1121" s="199"/>
      <c r="L1121" s="204"/>
      <c r="M1121" s="205"/>
      <c r="N1121" s="206"/>
      <c r="O1121" s="206"/>
      <c r="P1121" s="207">
        <f>SUM(P1122:P1164)</f>
        <v>0</v>
      </c>
      <c r="Q1121" s="206"/>
      <c r="R1121" s="207">
        <f>SUM(R1122:R1164)</f>
        <v>0</v>
      </c>
      <c r="S1121" s="206"/>
      <c r="T1121" s="208">
        <f>SUM(T1122:T1164)</f>
        <v>0</v>
      </c>
      <c r="U1121" s="12"/>
      <c r="V1121" s="12"/>
      <c r="W1121" s="12"/>
      <c r="X1121" s="12"/>
      <c r="Y1121" s="12"/>
      <c r="Z1121" s="12"/>
      <c r="AA1121" s="12"/>
      <c r="AB1121" s="12"/>
      <c r="AC1121" s="12"/>
      <c r="AD1121" s="12"/>
      <c r="AE1121" s="12"/>
      <c r="AR1121" s="209" t="s">
        <v>80</v>
      </c>
      <c r="AT1121" s="210" t="s">
        <v>72</v>
      </c>
      <c r="AU1121" s="210" t="s">
        <v>80</v>
      </c>
      <c r="AY1121" s="209" t="s">
        <v>147</v>
      </c>
      <c r="BK1121" s="211">
        <f>SUM(BK1122:BK1164)</f>
        <v>0</v>
      </c>
    </row>
    <row r="1122" s="2" customFormat="1" ht="21.75" customHeight="1">
      <c r="A1122" s="38"/>
      <c r="B1122" s="39"/>
      <c r="C1122" s="214" t="s">
        <v>714</v>
      </c>
      <c r="D1122" s="214" t="s">
        <v>150</v>
      </c>
      <c r="E1122" s="215" t="s">
        <v>615</v>
      </c>
      <c r="F1122" s="216" t="s">
        <v>616</v>
      </c>
      <c r="G1122" s="217" t="s">
        <v>168</v>
      </c>
      <c r="H1122" s="218">
        <v>3.9780000000000002</v>
      </c>
      <c r="I1122" s="219"/>
      <c r="J1122" s="220">
        <f>ROUND(I1122*H1122,2)</f>
        <v>0</v>
      </c>
      <c r="K1122" s="216" t="s">
        <v>154</v>
      </c>
      <c r="L1122" s="44"/>
      <c r="M1122" s="221" t="s">
        <v>1</v>
      </c>
      <c r="N1122" s="222" t="s">
        <v>39</v>
      </c>
      <c r="O1122" s="91"/>
      <c r="P1122" s="223">
        <f>O1122*H1122</f>
        <v>0</v>
      </c>
      <c r="Q1122" s="223">
        <v>0</v>
      </c>
      <c r="R1122" s="223">
        <f>Q1122*H1122</f>
        <v>0</v>
      </c>
      <c r="S1122" s="223">
        <v>0</v>
      </c>
      <c r="T1122" s="224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25" t="s">
        <v>155</v>
      </c>
      <c r="AT1122" s="225" t="s">
        <v>150</v>
      </c>
      <c r="AU1122" s="225" t="s">
        <v>156</v>
      </c>
      <c r="AY1122" s="17" t="s">
        <v>147</v>
      </c>
      <c r="BE1122" s="226">
        <f>IF(N1122="základní",J1122,0)</f>
        <v>0</v>
      </c>
      <c r="BF1122" s="226">
        <f>IF(N1122="snížená",J1122,0)</f>
        <v>0</v>
      </c>
      <c r="BG1122" s="226">
        <f>IF(N1122="zákl. přenesená",J1122,0)</f>
        <v>0</v>
      </c>
      <c r="BH1122" s="226">
        <f>IF(N1122="sníž. přenesená",J1122,0)</f>
        <v>0</v>
      </c>
      <c r="BI1122" s="226">
        <f>IF(N1122="nulová",J1122,0)</f>
        <v>0</v>
      </c>
      <c r="BJ1122" s="17" t="s">
        <v>156</v>
      </c>
      <c r="BK1122" s="226">
        <f>ROUND(I1122*H1122,2)</f>
        <v>0</v>
      </c>
      <c r="BL1122" s="17" t="s">
        <v>155</v>
      </c>
      <c r="BM1122" s="225" t="s">
        <v>1042</v>
      </c>
    </row>
    <row r="1123" s="13" customFormat="1">
      <c r="A1123" s="13"/>
      <c r="B1123" s="227"/>
      <c r="C1123" s="228"/>
      <c r="D1123" s="229" t="s">
        <v>157</v>
      </c>
      <c r="E1123" s="230" t="s">
        <v>1</v>
      </c>
      <c r="F1123" s="231" t="s">
        <v>928</v>
      </c>
      <c r="G1123" s="228"/>
      <c r="H1123" s="230" t="s">
        <v>1</v>
      </c>
      <c r="I1123" s="232"/>
      <c r="J1123" s="228"/>
      <c r="K1123" s="228"/>
      <c r="L1123" s="233"/>
      <c r="M1123" s="234"/>
      <c r="N1123" s="235"/>
      <c r="O1123" s="235"/>
      <c r="P1123" s="235"/>
      <c r="Q1123" s="235"/>
      <c r="R1123" s="235"/>
      <c r="S1123" s="235"/>
      <c r="T1123" s="236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7" t="s">
        <v>157</v>
      </c>
      <c r="AU1123" s="237" t="s">
        <v>156</v>
      </c>
      <c r="AV1123" s="13" t="s">
        <v>80</v>
      </c>
      <c r="AW1123" s="13" t="s">
        <v>30</v>
      </c>
      <c r="AX1123" s="13" t="s">
        <v>14</v>
      </c>
      <c r="AY1123" s="237" t="s">
        <v>147</v>
      </c>
    </row>
    <row r="1124" s="14" customFormat="1">
      <c r="A1124" s="14"/>
      <c r="B1124" s="238"/>
      <c r="C1124" s="239"/>
      <c r="D1124" s="229" t="s">
        <v>157</v>
      </c>
      <c r="E1124" s="240" t="s">
        <v>1</v>
      </c>
      <c r="F1124" s="241" t="s">
        <v>552</v>
      </c>
      <c r="G1124" s="239"/>
      <c r="H1124" s="242">
        <v>3.9780000000000002</v>
      </c>
      <c r="I1124" s="243"/>
      <c r="J1124" s="239"/>
      <c r="K1124" s="239"/>
      <c r="L1124" s="244"/>
      <c r="M1124" s="245"/>
      <c r="N1124" s="246"/>
      <c r="O1124" s="246"/>
      <c r="P1124" s="246"/>
      <c r="Q1124" s="246"/>
      <c r="R1124" s="246"/>
      <c r="S1124" s="246"/>
      <c r="T1124" s="247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48" t="s">
        <v>157</v>
      </c>
      <c r="AU1124" s="248" t="s">
        <v>156</v>
      </c>
      <c r="AV1124" s="14" t="s">
        <v>156</v>
      </c>
      <c r="AW1124" s="14" t="s">
        <v>30</v>
      </c>
      <c r="AX1124" s="14" t="s">
        <v>14</v>
      </c>
      <c r="AY1124" s="248" t="s">
        <v>147</v>
      </c>
    </row>
    <row r="1125" s="15" customFormat="1">
      <c r="A1125" s="15"/>
      <c r="B1125" s="249"/>
      <c r="C1125" s="250"/>
      <c r="D1125" s="229" t="s">
        <v>157</v>
      </c>
      <c r="E1125" s="251" t="s">
        <v>1</v>
      </c>
      <c r="F1125" s="252" t="s">
        <v>160</v>
      </c>
      <c r="G1125" s="250"/>
      <c r="H1125" s="253">
        <v>3.9780000000000002</v>
      </c>
      <c r="I1125" s="254"/>
      <c r="J1125" s="250"/>
      <c r="K1125" s="250"/>
      <c r="L1125" s="255"/>
      <c r="M1125" s="256"/>
      <c r="N1125" s="257"/>
      <c r="O1125" s="257"/>
      <c r="P1125" s="257"/>
      <c r="Q1125" s="257"/>
      <c r="R1125" s="257"/>
      <c r="S1125" s="257"/>
      <c r="T1125" s="258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59" t="s">
        <v>157</v>
      </c>
      <c r="AU1125" s="259" t="s">
        <v>156</v>
      </c>
      <c r="AV1125" s="15" t="s">
        <v>155</v>
      </c>
      <c r="AW1125" s="15" t="s">
        <v>30</v>
      </c>
      <c r="AX1125" s="15" t="s">
        <v>80</v>
      </c>
      <c r="AY1125" s="259" t="s">
        <v>147</v>
      </c>
    </row>
    <row r="1126" s="2" customFormat="1" ht="16.5" customHeight="1">
      <c r="A1126" s="38"/>
      <c r="B1126" s="39"/>
      <c r="C1126" s="214" t="s">
        <v>1043</v>
      </c>
      <c r="D1126" s="214" t="s">
        <v>150</v>
      </c>
      <c r="E1126" s="215" t="s">
        <v>619</v>
      </c>
      <c r="F1126" s="216" t="s">
        <v>620</v>
      </c>
      <c r="G1126" s="217" t="s">
        <v>217</v>
      </c>
      <c r="H1126" s="218">
        <v>5.7400000000000002</v>
      </c>
      <c r="I1126" s="219"/>
      <c r="J1126" s="220">
        <f>ROUND(I1126*H1126,2)</f>
        <v>0</v>
      </c>
      <c r="K1126" s="216" t="s">
        <v>154</v>
      </c>
      <c r="L1126" s="44"/>
      <c r="M1126" s="221" t="s">
        <v>1</v>
      </c>
      <c r="N1126" s="222" t="s">
        <v>39</v>
      </c>
      <c r="O1126" s="91"/>
      <c r="P1126" s="223">
        <f>O1126*H1126</f>
        <v>0</v>
      </c>
      <c r="Q1126" s="223">
        <v>0</v>
      </c>
      <c r="R1126" s="223">
        <f>Q1126*H1126</f>
        <v>0</v>
      </c>
      <c r="S1126" s="223">
        <v>0</v>
      </c>
      <c r="T1126" s="224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5" t="s">
        <v>155</v>
      </c>
      <c r="AT1126" s="225" t="s">
        <v>150</v>
      </c>
      <c r="AU1126" s="225" t="s">
        <v>156</v>
      </c>
      <c r="AY1126" s="17" t="s">
        <v>147</v>
      </c>
      <c r="BE1126" s="226">
        <f>IF(N1126="základní",J1126,0)</f>
        <v>0</v>
      </c>
      <c r="BF1126" s="226">
        <f>IF(N1126="snížená",J1126,0)</f>
        <v>0</v>
      </c>
      <c r="BG1126" s="226">
        <f>IF(N1126="zákl. přenesená",J1126,0)</f>
        <v>0</v>
      </c>
      <c r="BH1126" s="226">
        <f>IF(N1126="sníž. přenesená",J1126,0)</f>
        <v>0</v>
      </c>
      <c r="BI1126" s="226">
        <f>IF(N1126="nulová",J1126,0)</f>
        <v>0</v>
      </c>
      <c r="BJ1126" s="17" t="s">
        <v>156</v>
      </c>
      <c r="BK1126" s="226">
        <f>ROUND(I1126*H1126,2)</f>
        <v>0</v>
      </c>
      <c r="BL1126" s="17" t="s">
        <v>155</v>
      </c>
      <c r="BM1126" s="225" t="s">
        <v>1044</v>
      </c>
    </row>
    <row r="1127" s="13" customFormat="1">
      <c r="A1127" s="13"/>
      <c r="B1127" s="227"/>
      <c r="C1127" s="228"/>
      <c r="D1127" s="229" t="s">
        <v>157</v>
      </c>
      <c r="E1127" s="230" t="s">
        <v>1</v>
      </c>
      <c r="F1127" s="231" t="s">
        <v>379</v>
      </c>
      <c r="G1127" s="228"/>
      <c r="H1127" s="230" t="s">
        <v>1</v>
      </c>
      <c r="I1127" s="232"/>
      <c r="J1127" s="228"/>
      <c r="K1127" s="228"/>
      <c r="L1127" s="233"/>
      <c r="M1127" s="234"/>
      <c r="N1127" s="235"/>
      <c r="O1127" s="235"/>
      <c r="P1127" s="235"/>
      <c r="Q1127" s="235"/>
      <c r="R1127" s="235"/>
      <c r="S1127" s="235"/>
      <c r="T1127" s="236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7" t="s">
        <v>157</v>
      </c>
      <c r="AU1127" s="237" t="s">
        <v>156</v>
      </c>
      <c r="AV1127" s="13" t="s">
        <v>80</v>
      </c>
      <c r="AW1127" s="13" t="s">
        <v>30</v>
      </c>
      <c r="AX1127" s="13" t="s">
        <v>14</v>
      </c>
      <c r="AY1127" s="237" t="s">
        <v>147</v>
      </c>
    </row>
    <row r="1128" s="14" customFormat="1">
      <c r="A1128" s="14"/>
      <c r="B1128" s="238"/>
      <c r="C1128" s="239"/>
      <c r="D1128" s="229" t="s">
        <v>157</v>
      </c>
      <c r="E1128" s="240" t="s">
        <v>1</v>
      </c>
      <c r="F1128" s="241" t="s">
        <v>477</v>
      </c>
      <c r="G1128" s="239"/>
      <c r="H1128" s="242">
        <v>5.7400000000000002</v>
      </c>
      <c r="I1128" s="243"/>
      <c r="J1128" s="239"/>
      <c r="K1128" s="239"/>
      <c r="L1128" s="244"/>
      <c r="M1128" s="245"/>
      <c r="N1128" s="246"/>
      <c r="O1128" s="246"/>
      <c r="P1128" s="246"/>
      <c r="Q1128" s="246"/>
      <c r="R1128" s="246"/>
      <c r="S1128" s="246"/>
      <c r="T1128" s="247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8" t="s">
        <v>157</v>
      </c>
      <c r="AU1128" s="248" t="s">
        <v>156</v>
      </c>
      <c r="AV1128" s="14" t="s">
        <v>156</v>
      </c>
      <c r="AW1128" s="14" t="s">
        <v>30</v>
      </c>
      <c r="AX1128" s="14" t="s">
        <v>14</v>
      </c>
      <c r="AY1128" s="248" t="s">
        <v>147</v>
      </c>
    </row>
    <row r="1129" s="15" customFormat="1">
      <c r="A1129" s="15"/>
      <c r="B1129" s="249"/>
      <c r="C1129" s="250"/>
      <c r="D1129" s="229" t="s">
        <v>157</v>
      </c>
      <c r="E1129" s="251" t="s">
        <v>1</v>
      </c>
      <c r="F1129" s="252" t="s">
        <v>160</v>
      </c>
      <c r="G1129" s="250"/>
      <c r="H1129" s="253">
        <v>5.7400000000000002</v>
      </c>
      <c r="I1129" s="254"/>
      <c r="J1129" s="250"/>
      <c r="K1129" s="250"/>
      <c r="L1129" s="255"/>
      <c r="M1129" s="256"/>
      <c r="N1129" s="257"/>
      <c r="O1129" s="257"/>
      <c r="P1129" s="257"/>
      <c r="Q1129" s="257"/>
      <c r="R1129" s="257"/>
      <c r="S1129" s="257"/>
      <c r="T1129" s="258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59" t="s">
        <v>157</v>
      </c>
      <c r="AU1129" s="259" t="s">
        <v>156</v>
      </c>
      <c r="AV1129" s="15" t="s">
        <v>155</v>
      </c>
      <c r="AW1129" s="15" t="s">
        <v>30</v>
      </c>
      <c r="AX1129" s="15" t="s">
        <v>80</v>
      </c>
      <c r="AY1129" s="259" t="s">
        <v>147</v>
      </c>
    </row>
    <row r="1130" s="2" customFormat="1" ht="16.5" customHeight="1">
      <c r="A1130" s="38"/>
      <c r="B1130" s="39"/>
      <c r="C1130" s="214" t="s">
        <v>718</v>
      </c>
      <c r="D1130" s="214" t="s">
        <v>150</v>
      </c>
      <c r="E1130" s="215" t="s">
        <v>622</v>
      </c>
      <c r="F1130" s="216" t="s">
        <v>623</v>
      </c>
      <c r="G1130" s="217" t="s">
        <v>168</v>
      </c>
      <c r="H1130" s="218">
        <v>3.9780000000000002</v>
      </c>
      <c r="I1130" s="219"/>
      <c r="J1130" s="220">
        <f>ROUND(I1130*H1130,2)</f>
        <v>0</v>
      </c>
      <c r="K1130" s="216" t="s">
        <v>154</v>
      </c>
      <c r="L1130" s="44"/>
      <c r="M1130" s="221" t="s">
        <v>1</v>
      </c>
      <c r="N1130" s="222" t="s">
        <v>39</v>
      </c>
      <c r="O1130" s="91"/>
      <c r="P1130" s="223">
        <f>O1130*H1130</f>
        <v>0</v>
      </c>
      <c r="Q1130" s="223">
        <v>0</v>
      </c>
      <c r="R1130" s="223">
        <f>Q1130*H1130</f>
        <v>0</v>
      </c>
      <c r="S1130" s="223">
        <v>0</v>
      </c>
      <c r="T1130" s="224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5" t="s">
        <v>155</v>
      </c>
      <c r="AT1130" s="225" t="s">
        <v>150</v>
      </c>
      <c r="AU1130" s="225" t="s">
        <v>156</v>
      </c>
      <c r="AY1130" s="17" t="s">
        <v>147</v>
      </c>
      <c r="BE1130" s="226">
        <f>IF(N1130="základní",J1130,0)</f>
        <v>0</v>
      </c>
      <c r="BF1130" s="226">
        <f>IF(N1130="snížená",J1130,0)</f>
        <v>0</v>
      </c>
      <c r="BG1130" s="226">
        <f>IF(N1130="zákl. přenesená",J1130,0)</f>
        <v>0</v>
      </c>
      <c r="BH1130" s="226">
        <f>IF(N1130="sníž. přenesená",J1130,0)</f>
        <v>0</v>
      </c>
      <c r="BI1130" s="226">
        <f>IF(N1130="nulová",J1130,0)</f>
        <v>0</v>
      </c>
      <c r="BJ1130" s="17" t="s">
        <v>156</v>
      </c>
      <c r="BK1130" s="226">
        <f>ROUND(I1130*H1130,2)</f>
        <v>0</v>
      </c>
      <c r="BL1130" s="17" t="s">
        <v>155</v>
      </c>
      <c r="BM1130" s="225" t="s">
        <v>1045</v>
      </c>
    </row>
    <row r="1131" s="13" customFormat="1">
      <c r="A1131" s="13"/>
      <c r="B1131" s="227"/>
      <c r="C1131" s="228"/>
      <c r="D1131" s="229" t="s">
        <v>157</v>
      </c>
      <c r="E1131" s="230" t="s">
        <v>1</v>
      </c>
      <c r="F1131" s="231" t="s">
        <v>928</v>
      </c>
      <c r="G1131" s="228"/>
      <c r="H1131" s="230" t="s">
        <v>1</v>
      </c>
      <c r="I1131" s="232"/>
      <c r="J1131" s="228"/>
      <c r="K1131" s="228"/>
      <c r="L1131" s="233"/>
      <c r="M1131" s="234"/>
      <c r="N1131" s="235"/>
      <c r="O1131" s="235"/>
      <c r="P1131" s="235"/>
      <c r="Q1131" s="235"/>
      <c r="R1131" s="235"/>
      <c r="S1131" s="235"/>
      <c r="T1131" s="236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7" t="s">
        <v>157</v>
      </c>
      <c r="AU1131" s="237" t="s">
        <v>156</v>
      </c>
      <c r="AV1131" s="13" t="s">
        <v>80</v>
      </c>
      <c r="AW1131" s="13" t="s">
        <v>30</v>
      </c>
      <c r="AX1131" s="13" t="s">
        <v>14</v>
      </c>
      <c r="AY1131" s="237" t="s">
        <v>147</v>
      </c>
    </row>
    <row r="1132" s="14" customFormat="1">
      <c r="A1132" s="14"/>
      <c r="B1132" s="238"/>
      <c r="C1132" s="239"/>
      <c r="D1132" s="229" t="s">
        <v>157</v>
      </c>
      <c r="E1132" s="240" t="s">
        <v>1</v>
      </c>
      <c r="F1132" s="241" t="s">
        <v>552</v>
      </c>
      <c r="G1132" s="239"/>
      <c r="H1132" s="242">
        <v>3.9780000000000002</v>
      </c>
      <c r="I1132" s="243"/>
      <c r="J1132" s="239"/>
      <c r="K1132" s="239"/>
      <c r="L1132" s="244"/>
      <c r="M1132" s="245"/>
      <c r="N1132" s="246"/>
      <c r="O1132" s="246"/>
      <c r="P1132" s="246"/>
      <c r="Q1132" s="246"/>
      <c r="R1132" s="246"/>
      <c r="S1132" s="246"/>
      <c r="T1132" s="247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48" t="s">
        <v>157</v>
      </c>
      <c r="AU1132" s="248" t="s">
        <v>156</v>
      </c>
      <c r="AV1132" s="14" t="s">
        <v>156</v>
      </c>
      <c r="AW1132" s="14" t="s">
        <v>30</v>
      </c>
      <c r="AX1132" s="14" t="s">
        <v>14</v>
      </c>
      <c r="AY1132" s="248" t="s">
        <v>147</v>
      </c>
    </row>
    <row r="1133" s="15" customFormat="1">
      <c r="A1133" s="15"/>
      <c r="B1133" s="249"/>
      <c r="C1133" s="250"/>
      <c r="D1133" s="229" t="s">
        <v>157</v>
      </c>
      <c r="E1133" s="251" t="s">
        <v>1</v>
      </c>
      <c r="F1133" s="252" t="s">
        <v>160</v>
      </c>
      <c r="G1133" s="250"/>
      <c r="H1133" s="253">
        <v>3.9780000000000002</v>
      </c>
      <c r="I1133" s="254"/>
      <c r="J1133" s="250"/>
      <c r="K1133" s="250"/>
      <c r="L1133" s="255"/>
      <c r="M1133" s="256"/>
      <c r="N1133" s="257"/>
      <c r="O1133" s="257"/>
      <c r="P1133" s="257"/>
      <c r="Q1133" s="257"/>
      <c r="R1133" s="257"/>
      <c r="S1133" s="257"/>
      <c r="T1133" s="258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259" t="s">
        <v>157</v>
      </c>
      <c r="AU1133" s="259" t="s">
        <v>156</v>
      </c>
      <c r="AV1133" s="15" t="s">
        <v>155</v>
      </c>
      <c r="AW1133" s="15" t="s">
        <v>30</v>
      </c>
      <c r="AX1133" s="15" t="s">
        <v>80</v>
      </c>
      <c r="AY1133" s="259" t="s">
        <v>147</v>
      </c>
    </row>
    <row r="1134" s="2" customFormat="1" ht="16.5" customHeight="1">
      <c r="A1134" s="38"/>
      <c r="B1134" s="39"/>
      <c r="C1134" s="214" t="s">
        <v>1046</v>
      </c>
      <c r="D1134" s="214" t="s">
        <v>150</v>
      </c>
      <c r="E1134" s="215" t="s">
        <v>626</v>
      </c>
      <c r="F1134" s="216" t="s">
        <v>627</v>
      </c>
      <c r="G1134" s="217" t="s">
        <v>168</v>
      </c>
      <c r="H1134" s="218">
        <v>4.7999999999999998</v>
      </c>
      <c r="I1134" s="219"/>
      <c r="J1134" s="220">
        <f>ROUND(I1134*H1134,2)</f>
        <v>0</v>
      </c>
      <c r="K1134" s="216" t="s">
        <v>154</v>
      </c>
      <c r="L1134" s="44"/>
      <c r="M1134" s="221" t="s">
        <v>1</v>
      </c>
      <c r="N1134" s="222" t="s">
        <v>39</v>
      </c>
      <c r="O1134" s="91"/>
      <c r="P1134" s="223">
        <f>O1134*H1134</f>
        <v>0</v>
      </c>
      <c r="Q1134" s="223">
        <v>0</v>
      </c>
      <c r="R1134" s="223">
        <f>Q1134*H1134</f>
        <v>0</v>
      </c>
      <c r="S1134" s="223">
        <v>0</v>
      </c>
      <c r="T1134" s="224">
        <f>S1134*H1134</f>
        <v>0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225" t="s">
        <v>155</v>
      </c>
      <c r="AT1134" s="225" t="s">
        <v>150</v>
      </c>
      <c r="AU1134" s="225" t="s">
        <v>156</v>
      </c>
      <c r="AY1134" s="17" t="s">
        <v>147</v>
      </c>
      <c r="BE1134" s="226">
        <f>IF(N1134="základní",J1134,0)</f>
        <v>0</v>
      </c>
      <c r="BF1134" s="226">
        <f>IF(N1134="snížená",J1134,0)</f>
        <v>0</v>
      </c>
      <c r="BG1134" s="226">
        <f>IF(N1134="zákl. přenesená",J1134,0)</f>
        <v>0</v>
      </c>
      <c r="BH1134" s="226">
        <f>IF(N1134="sníž. přenesená",J1134,0)</f>
        <v>0</v>
      </c>
      <c r="BI1134" s="226">
        <f>IF(N1134="nulová",J1134,0)</f>
        <v>0</v>
      </c>
      <c r="BJ1134" s="17" t="s">
        <v>156</v>
      </c>
      <c r="BK1134" s="226">
        <f>ROUND(I1134*H1134,2)</f>
        <v>0</v>
      </c>
      <c r="BL1134" s="17" t="s">
        <v>155</v>
      </c>
      <c r="BM1134" s="225" t="s">
        <v>1047</v>
      </c>
    </row>
    <row r="1135" s="13" customFormat="1">
      <c r="A1135" s="13"/>
      <c r="B1135" s="227"/>
      <c r="C1135" s="228"/>
      <c r="D1135" s="229" t="s">
        <v>157</v>
      </c>
      <c r="E1135" s="230" t="s">
        <v>1</v>
      </c>
      <c r="F1135" s="231" t="s">
        <v>994</v>
      </c>
      <c r="G1135" s="228"/>
      <c r="H1135" s="230" t="s">
        <v>1</v>
      </c>
      <c r="I1135" s="232"/>
      <c r="J1135" s="228"/>
      <c r="K1135" s="228"/>
      <c r="L1135" s="233"/>
      <c r="M1135" s="234"/>
      <c r="N1135" s="235"/>
      <c r="O1135" s="235"/>
      <c r="P1135" s="235"/>
      <c r="Q1135" s="235"/>
      <c r="R1135" s="235"/>
      <c r="S1135" s="235"/>
      <c r="T1135" s="236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7" t="s">
        <v>157</v>
      </c>
      <c r="AU1135" s="237" t="s">
        <v>156</v>
      </c>
      <c r="AV1135" s="13" t="s">
        <v>80</v>
      </c>
      <c r="AW1135" s="13" t="s">
        <v>30</v>
      </c>
      <c r="AX1135" s="13" t="s">
        <v>14</v>
      </c>
      <c r="AY1135" s="237" t="s">
        <v>147</v>
      </c>
    </row>
    <row r="1136" s="14" customFormat="1">
      <c r="A1136" s="14"/>
      <c r="B1136" s="238"/>
      <c r="C1136" s="239"/>
      <c r="D1136" s="229" t="s">
        <v>157</v>
      </c>
      <c r="E1136" s="240" t="s">
        <v>1</v>
      </c>
      <c r="F1136" s="241" t="s">
        <v>995</v>
      </c>
      <c r="G1136" s="239"/>
      <c r="H1136" s="242">
        <v>4.7999999999999998</v>
      </c>
      <c r="I1136" s="243"/>
      <c r="J1136" s="239"/>
      <c r="K1136" s="239"/>
      <c r="L1136" s="244"/>
      <c r="M1136" s="245"/>
      <c r="N1136" s="246"/>
      <c r="O1136" s="246"/>
      <c r="P1136" s="246"/>
      <c r="Q1136" s="246"/>
      <c r="R1136" s="246"/>
      <c r="S1136" s="246"/>
      <c r="T1136" s="247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8" t="s">
        <v>157</v>
      </c>
      <c r="AU1136" s="248" t="s">
        <v>156</v>
      </c>
      <c r="AV1136" s="14" t="s">
        <v>156</v>
      </c>
      <c r="AW1136" s="14" t="s">
        <v>30</v>
      </c>
      <c r="AX1136" s="14" t="s">
        <v>14</v>
      </c>
      <c r="AY1136" s="248" t="s">
        <v>147</v>
      </c>
    </row>
    <row r="1137" s="15" customFormat="1">
      <c r="A1137" s="15"/>
      <c r="B1137" s="249"/>
      <c r="C1137" s="250"/>
      <c r="D1137" s="229" t="s">
        <v>157</v>
      </c>
      <c r="E1137" s="251" t="s">
        <v>1</v>
      </c>
      <c r="F1137" s="252" t="s">
        <v>160</v>
      </c>
      <c r="G1137" s="250"/>
      <c r="H1137" s="253">
        <v>4.7999999999999998</v>
      </c>
      <c r="I1137" s="254"/>
      <c r="J1137" s="250"/>
      <c r="K1137" s="250"/>
      <c r="L1137" s="255"/>
      <c r="M1137" s="256"/>
      <c r="N1137" s="257"/>
      <c r="O1137" s="257"/>
      <c r="P1137" s="257"/>
      <c r="Q1137" s="257"/>
      <c r="R1137" s="257"/>
      <c r="S1137" s="257"/>
      <c r="T1137" s="258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59" t="s">
        <v>157</v>
      </c>
      <c r="AU1137" s="259" t="s">
        <v>156</v>
      </c>
      <c r="AV1137" s="15" t="s">
        <v>155</v>
      </c>
      <c r="AW1137" s="15" t="s">
        <v>30</v>
      </c>
      <c r="AX1137" s="15" t="s">
        <v>80</v>
      </c>
      <c r="AY1137" s="259" t="s">
        <v>147</v>
      </c>
    </row>
    <row r="1138" s="2" customFormat="1" ht="16.5" customHeight="1">
      <c r="A1138" s="38"/>
      <c r="B1138" s="39"/>
      <c r="C1138" s="260" t="s">
        <v>722</v>
      </c>
      <c r="D1138" s="260" t="s">
        <v>413</v>
      </c>
      <c r="E1138" s="261" t="s">
        <v>629</v>
      </c>
      <c r="F1138" s="262" t="s">
        <v>630</v>
      </c>
      <c r="G1138" s="263" t="s">
        <v>267</v>
      </c>
      <c r="H1138" s="264">
        <v>0.0040000000000000001</v>
      </c>
      <c r="I1138" s="265"/>
      <c r="J1138" s="266">
        <f>ROUND(I1138*H1138,2)</f>
        <v>0</v>
      </c>
      <c r="K1138" s="262" t="s">
        <v>416</v>
      </c>
      <c r="L1138" s="267"/>
      <c r="M1138" s="268" t="s">
        <v>1</v>
      </c>
      <c r="N1138" s="269" t="s">
        <v>39</v>
      </c>
      <c r="O1138" s="91"/>
      <c r="P1138" s="223">
        <f>O1138*H1138</f>
        <v>0</v>
      </c>
      <c r="Q1138" s="223">
        <v>0</v>
      </c>
      <c r="R1138" s="223">
        <f>Q1138*H1138</f>
        <v>0</v>
      </c>
      <c r="S1138" s="223">
        <v>0</v>
      </c>
      <c r="T1138" s="224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5" t="s">
        <v>173</v>
      </c>
      <c r="AT1138" s="225" t="s">
        <v>413</v>
      </c>
      <c r="AU1138" s="225" t="s">
        <v>156</v>
      </c>
      <c r="AY1138" s="17" t="s">
        <v>147</v>
      </c>
      <c r="BE1138" s="226">
        <f>IF(N1138="základní",J1138,0)</f>
        <v>0</v>
      </c>
      <c r="BF1138" s="226">
        <f>IF(N1138="snížená",J1138,0)</f>
        <v>0</v>
      </c>
      <c r="BG1138" s="226">
        <f>IF(N1138="zákl. přenesená",J1138,0)</f>
        <v>0</v>
      </c>
      <c r="BH1138" s="226">
        <f>IF(N1138="sníž. přenesená",J1138,0)</f>
        <v>0</v>
      </c>
      <c r="BI1138" s="226">
        <f>IF(N1138="nulová",J1138,0)</f>
        <v>0</v>
      </c>
      <c r="BJ1138" s="17" t="s">
        <v>156</v>
      </c>
      <c r="BK1138" s="226">
        <f>ROUND(I1138*H1138,2)</f>
        <v>0</v>
      </c>
      <c r="BL1138" s="17" t="s">
        <v>155</v>
      </c>
      <c r="BM1138" s="225" t="s">
        <v>1048</v>
      </c>
    </row>
    <row r="1139" s="13" customFormat="1">
      <c r="A1139" s="13"/>
      <c r="B1139" s="227"/>
      <c r="C1139" s="228"/>
      <c r="D1139" s="229" t="s">
        <v>157</v>
      </c>
      <c r="E1139" s="230" t="s">
        <v>1</v>
      </c>
      <c r="F1139" s="231" t="s">
        <v>994</v>
      </c>
      <c r="G1139" s="228"/>
      <c r="H1139" s="230" t="s">
        <v>1</v>
      </c>
      <c r="I1139" s="232"/>
      <c r="J1139" s="228"/>
      <c r="K1139" s="228"/>
      <c r="L1139" s="233"/>
      <c r="M1139" s="234"/>
      <c r="N1139" s="235"/>
      <c r="O1139" s="235"/>
      <c r="P1139" s="235"/>
      <c r="Q1139" s="235"/>
      <c r="R1139" s="235"/>
      <c r="S1139" s="235"/>
      <c r="T1139" s="236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7" t="s">
        <v>157</v>
      </c>
      <c r="AU1139" s="237" t="s">
        <v>156</v>
      </c>
      <c r="AV1139" s="13" t="s">
        <v>80</v>
      </c>
      <c r="AW1139" s="13" t="s">
        <v>30</v>
      </c>
      <c r="AX1139" s="13" t="s">
        <v>14</v>
      </c>
      <c r="AY1139" s="237" t="s">
        <v>147</v>
      </c>
    </row>
    <row r="1140" s="14" customFormat="1">
      <c r="A1140" s="14"/>
      <c r="B1140" s="238"/>
      <c r="C1140" s="239"/>
      <c r="D1140" s="229" t="s">
        <v>157</v>
      </c>
      <c r="E1140" s="240" t="s">
        <v>1</v>
      </c>
      <c r="F1140" s="241" t="s">
        <v>1049</v>
      </c>
      <c r="G1140" s="239"/>
      <c r="H1140" s="242">
        <v>0.002</v>
      </c>
      <c r="I1140" s="243"/>
      <c r="J1140" s="239"/>
      <c r="K1140" s="239"/>
      <c r="L1140" s="244"/>
      <c r="M1140" s="245"/>
      <c r="N1140" s="246"/>
      <c r="O1140" s="246"/>
      <c r="P1140" s="246"/>
      <c r="Q1140" s="246"/>
      <c r="R1140" s="246"/>
      <c r="S1140" s="246"/>
      <c r="T1140" s="247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48" t="s">
        <v>157</v>
      </c>
      <c r="AU1140" s="248" t="s">
        <v>156</v>
      </c>
      <c r="AV1140" s="14" t="s">
        <v>156</v>
      </c>
      <c r="AW1140" s="14" t="s">
        <v>30</v>
      </c>
      <c r="AX1140" s="14" t="s">
        <v>14</v>
      </c>
      <c r="AY1140" s="248" t="s">
        <v>147</v>
      </c>
    </row>
    <row r="1141" s="13" customFormat="1">
      <c r="A1141" s="13"/>
      <c r="B1141" s="227"/>
      <c r="C1141" s="228"/>
      <c r="D1141" s="229" t="s">
        <v>157</v>
      </c>
      <c r="E1141" s="230" t="s">
        <v>1</v>
      </c>
      <c r="F1141" s="231" t="s">
        <v>928</v>
      </c>
      <c r="G1141" s="228"/>
      <c r="H1141" s="230" t="s">
        <v>1</v>
      </c>
      <c r="I1141" s="232"/>
      <c r="J1141" s="228"/>
      <c r="K1141" s="228"/>
      <c r="L1141" s="233"/>
      <c r="M1141" s="234"/>
      <c r="N1141" s="235"/>
      <c r="O1141" s="235"/>
      <c r="P1141" s="235"/>
      <c r="Q1141" s="235"/>
      <c r="R1141" s="235"/>
      <c r="S1141" s="235"/>
      <c r="T1141" s="236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7" t="s">
        <v>157</v>
      </c>
      <c r="AU1141" s="237" t="s">
        <v>156</v>
      </c>
      <c r="AV1141" s="13" t="s">
        <v>80</v>
      </c>
      <c r="AW1141" s="13" t="s">
        <v>30</v>
      </c>
      <c r="AX1141" s="13" t="s">
        <v>14</v>
      </c>
      <c r="AY1141" s="237" t="s">
        <v>147</v>
      </c>
    </row>
    <row r="1142" s="14" customFormat="1">
      <c r="A1142" s="14"/>
      <c r="B1142" s="238"/>
      <c r="C1142" s="239"/>
      <c r="D1142" s="229" t="s">
        <v>157</v>
      </c>
      <c r="E1142" s="240" t="s">
        <v>1</v>
      </c>
      <c r="F1142" s="241" t="s">
        <v>632</v>
      </c>
      <c r="G1142" s="239"/>
      <c r="H1142" s="242">
        <v>0.002</v>
      </c>
      <c r="I1142" s="243"/>
      <c r="J1142" s="239"/>
      <c r="K1142" s="239"/>
      <c r="L1142" s="244"/>
      <c r="M1142" s="245"/>
      <c r="N1142" s="246"/>
      <c r="O1142" s="246"/>
      <c r="P1142" s="246"/>
      <c r="Q1142" s="246"/>
      <c r="R1142" s="246"/>
      <c r="S1142" s="246"/>
      <c r="T1142" s="247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48" t="s">
        <v>157</v>
      </c>
      <c r="AU1142" s="248" t="s">
        <v>156</v>
      </c>
      <c r="AV1142" s="14" t="s">
        <v>156</v>
      </c>
      <c r="AW1142" s="14" t="s">
        <v>30</v>
      </c>
      <c r="AX1142" s="14" t="s">
        <v>14</v>
      </c>
      <c r="AY1142" s="248" t="s">
        <v>147</v>
      </c>
    </row>
    <row r="1143" s="15" customFormat="1">
      <c r="A1143" s="15"/>
      <c r="B1143" s="249"/>
      <c r="C1143" s="250"/>
      <c r="D1143" s="229" t="s">
        <v>157</v>
      </c>
      <c r="E1143" s="251" t="s">
        <v>1</v>
      </c>
      <c r="F1143" s="252" t="s">
        <v>160</v>
      </c>
      <c r="G1143" s="250"/>
      <c r="H1143" s="253">
        <v>0.0040000000000000001</v>
      </c>
      <c r="I1143" s="254"/>
      <c r="J1143" s="250"/>
      <c r="K1143" s="250"/>
      <c r="L1143" s="255"/>
      <c r="M1143" s="256"/>
      <c r="N1143" s="257"/>
      <c r="O1143" s="257"/>
      <c r="P1143" s="257"/>
      <c r="Q1143" s="257"/>
      <c r="R1143" s="257"/>
      <c r="S1143" s="257"/>
      <c r="T1143" s="258"/>
      <c r="U1143" s="15"/>
      <c r="V1143" s="15"/>
      <c r="W1143" s="15"/>
      <c r="X1143" s="15"/>
      <c r="Y1143" s="15"/>
      <c r="Z1143" s="15"/>
      <c r="AA1143" s="15"/>
      <c r="AB1143" s="15"/>
      <c r="AC1143" s="15"/>
      <c r="AD1143" s="15"/>
      <c r="AE1143" s="15"/>
      <c r="AT1143" s="259" t="s">
        <v>157</v>
      </c>
      <c r="AU1143" s="259" t="s">
        <v>156</v>
      </c>
      <c r="AV1143" s="15" t="s">
        <v>155</v>
      </c>
      <c r="AW1143" s="15" t="s">
        <v>30</v>
      </c>
      <c r="AX1143" s="15" t="s">
        <v>80</v>
      </c>
      <c r="AY1143" s="259" t="s">
        <v>147</v>
      </c>
    </row>
    <row r="1144" s="2" customFormat="1" ht="16.5" customHeight="1">
      <c r="A1144" s="38"/>
      <c r="B1144" s="39"/>
      <c r="C1144" s="214" t="s">
        <v>1050</v>
      </c>
      <c r="D1144" s="214" t="s">
        <v>150</v>
      </c>
      <c r="E1144" s="215" t="s">
        <v>635</v>
      </c>
      <c r="F1144" s="216" t="s">
        <v>636</v>
      </c>
      <c r="G1144" s="217" t="s">
        <v>168</v>
      </c>
      <c r="H1144" s="218">
        <v>7.9560000000000004</v>
      </c>
      <c r="I1144" s="219"/>
      <c r="J1144" s="220">
        <f>ROUND(I1144*H1144,2)</f>
        <v>0</v>
      </c>
      <c r="K1144" s="216" t="s">
        <v>154</v>
      </c>
      <c r="L1144" s="44"/>
      <c r="M1144" s="221" t="s">
        <v>1</v>
      </c>
      <c r="N1144" s="222" t="s">
        <v>39</v>
      </c>
      <c r="O1144" s="91"/>
      <c r="P1144" s="223">
        <f>O1144*H1144</f>
        <v>0</v>
      </c>
      <c r="Q1144" s="223">
        <v>0</v>
      </c>
      <c r="R1144" s="223">
        <f>Q1144*H1144</f>
        <v>0</v>
      </c>
      <c r="S1144" s="223">
        <v>0</v>
      </c>
      <c r="T1144" s="224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25" t="s">
        <v>155</v>
      </c>
      <c r="AT1144" s="225" t="s">
        <v>150</v>
      </c>
      <c r="AU1144" s="225" t="s">
        <v>156</v>
      </c>
      <c r="AY1144" s="17" t="s">
        <v>147</v>
      </c>
      <c r="BE1144" s="226">
        <f>IF(N1144="základní",J1144,0)</f>
        <v>0</v>
      </c>
      <c r="BF1144" s="226">
        <f>IF(N1144="snížená",J1144,0)</f>
        <v>0</v>
      </c>
      <c r="BG1144" s="226">
        <f>IF(N1144="zákl. přenesená",J1144,0)</f>
        <v>0</v>
      </c>
      <c r="BH1144" s="226">
        <f>IF(N1144="sníž. přenesená",J1144,0)</f>
        <v>0</v>
      </c>
      <c r="BI1144" s="226">
        <f>IF(N1144="nulová",J1144,0)</f>
        <v>0</v>
      </c>
      <c r="BJ1144" s="17" t="s">
        <v>156</v>
      </c>
      <c r="BK1144" s="226">
        <f>ROUND(I1144*H1144,2)</f>
        <v>0</v>
      </c>
      <c r="BL1144" s="17" t="s">
        <v>155</v>
      </c>
      <c r="BM1144" s="225" t="s">
        <v>1051</v>
      </c>
    </row>
    <row r="1145" s="13" customFormat="1">
      <c r="A1145" s="13"/>
      <c r="B1145" s="227"/>
      <c r="C1145" s="228"/>
      <c r="D1145" s="229" t="s">
        <v>157</v>
      </c>
      <c r="E1145" s="230" t="s">
        <v>1</v>
      </c>
      <c r="F1145" s="231" t="s">
        <v>928</v>
      </c>
      <c r="G1145" s="228"/>
      <c r="H1145" s="230" t="s">
        <v>1</v>
      </c>
      <c r="I1145" s="232"/>
      <c r="J1145" s="228"/>
      <c r="K1145" s="228"/>
      <c r="L1145" s="233"/>
      <c r="M1145" s="234"/>
      <c r="N1145" s="235"/>
      <c r="O1145" s="235"/>
      <c r="P1145" s="235"/>
      <c r="Q1145" s="235"/>
      <c r="R1145" s="235"/>
      <c r="S1145" s="235"/>
      <c r="T1145" s="236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7" t="s">
        <v>157</v>
      </c>
      <c r="AU1145" s="237" t="s">
        <v>156</v>
      </c>
      <c r="AV1145" s="13" t="s">
        <v>80</v>
      </c>
      <c r="AW1145" s="13" t="s">
        <v>30</v>
      </c>
      <c r="AX1145" s="13" t="s">
        <v>14</v>
      </c>
      <c r="AY1145" s="237" t="s">
        <v>147</v>
      </c>
    </row>
    <row r="1146" s="14" customFormat="1">
      <c r="A1146" s="14"/>
      <c r="B1146" s="238"/>
      <c r="C1146" s="239"/>
      <c r="D1146" s="229" t="s">
        <v>157</v>
      </c>
      <c r="E1146" s="240" t="s">
        <v>1</v>
      </c>
      <c r="F1146" s="241" t="s">
        <v>566</v>
      </c>
      <c r="G1146" s="239"/>
      <c r="H1146" s="242">
        <v>7.9560000000000004</v>
      </c>
      <c r="I1146" s="243"/>
      <c r="J1146" s="239"/>
      <c r="K1146" s="239"/>
      <c r="L1146" s="244"/>
      <c r="M1146" s="245"/>
      <c r="N1146" s="246"/>
      <c r="O1146" s="246"/>
      <c r="P1146" s="246"/>
      <c r="Q1146" s="246"/>
      <c r="R1146" s="246"/>
      <c r="S1146" s="246"/>
      <c r="T1146" s="247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48" t="s">
        <v>157</v>
      </c>
      <c r="AU1146" s="248" t="s">
        <v>156</v>
      </c>
      <c r="AV1146" s="14" t="s">
        <v>156</v>
      </c>
      <c r="AW1146" s="14" t="s">
        <v>30</v>
      </c>
      <c r="AX1146" s="14" t="s">
        <v>14</v>
      </c>
      <c r="AY1146" s="248" t="s">
        <v>147</v>
      </c>
    </row>
    <row r="1147" s="15" customFormat="1">
      <c r="A1147" s="15"/>
      <c r="B1147" s="249"/>
      <c r="C1147" s="250"/>
      <c r="D1147" s="229" t="s">
        <v>157</v>
      </c>
      <c r="E1147" s="251" t="s">
        <v>1</v>
      </c>
      <c r="F1147" s="252" t="s">
        <v>160</v>
      </c>
      <c r="G1147" s="250"/>
      <c r="H1147" s="253">
        <v>7.9560000000000004</v>
      </c>
      <c r="I1147" s="254"/>
      <c r="J1147" s="250"/>
      <c r="K1147" s="250"/>
      <c r="L1147" s="255"/>
      <c r="M1147" s="256"/>
      <c r="N1147" s="257"/>
      <c r="O1147" s="257"/>
      <c r="P1147" s="257"/>
      <c r="Q1147" s="257"/>
      <c r="R1147" s="257"/>
      <c r="S1147" s="257"/>
      <c r="T1147" s="258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T1147" s="259" t="s">
        <v>157</v>
      </c>
      <c r="AU1147" s="259" t="s">
        <v>156</v>
      </c>
      <c r="AV1147" s="15" t="s">
        <v>155</v>
      </c>
      <c r="AW1147" s="15" t="s">
        <v>30</v>
      </c>
      <c r="AX1147" s="15" t="s">
        <v>80</v>
      </c>
      <c r="AY1147" s="259" t="s">
        <v>147</v>
      </c>
    </row>
    <row r="1148" s="2" customFormat="1" ht="16.5" customHeight="1">
      <c r="A1148" s="38"/>
      <c r="B1148" s="39"/>
      <c r="C1148" s="214" t="s">
        <v>726</v>
      </c>
      <c r="D1148" s="214" t="s">
        <v>150</v>
      </c>
      <c r="E1148" s="215" t="s">
        <v>638</v>
      </c>
      <c r="F1148" s="216" t="s">
        <v>639</v>
      </c>
      <c r="G1148" s="217" t="s">
        <v>168</v>
      </c>
      <c r="H1148" s="218">
        <v>9.5999999999999996</v>
      </c>
      <c r="I1148" s="219"/>
      <c r="J1148" s="220">
        <f>ROUND(I1148*H1148,2)</f>
        <v>0</v>
      </c>
      <c r="K1148" s="216" t="s">
        <v>154</v>
      </c>
      <c r="L1148" s="44"/>
      <c r="M1148" s="221" t="s">
        <v>1</v>
      </c>
      <c r="N1148" s="222" t="s">
        <v>39</v>
      </c>
      <c r="O1148" s="91"/>
      <c r="P1148" s="223">
        <f>O1148*H1148</f>
        <v>0</v>
      </c>
      <c r="Q1148" s="223">
        <v>0</v>
      </c>
      <c r="R1148" s="223">
        <f>Q1148*H1148</f>
        <v>0</v>
      </c>
      <c r="S1148" s="223">
        <v>0</v>
      </c>
      <c r="T1148" s="224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5" t="s">
        <v>155</v>
      </c>
      <c r="AT1148" s="225" t="s">
        <v>150</v>
      </c>
      <c r="AU1148" s="225" t="s">
        <v>156</v>
      </c>
      <c r="AY1148" s="17" t="s">
        <v>147</v>
      </c>
      <c r="BE1148" s="226">
        <f>IF(N1148="základní",J1148,0)</f>
        <v>0</v>
      </c>
      <c r="BF1148" s="226">
        <f>IF(N1148="snížená",J1148,0)</f>
        <v>0</v>
      </c>
      <c r="BG1148" s="226">
        <f>IF(N1148="zákl. přenesená",J1148,0)</f>
        <v>0</v>
      </c>
      <c r="BH1148" s="226">
        <f>IF(N1148="sníž. přenesená",J1148,0)</f>
        <v>0</v>
      </c>
      <c r="BI1148" s="226">
        <f>IF(N1148="nulová",J1148,0)</f>
        <v>0</v>
      </c>
      <c r="BJ1148" s="17" t="s">
        <v>156</v>
      </c>
      <c r="BK1148" s="226">
        <f>ROUND(I1148*H1148,2)</f>
        <v>0</v>
      </c>
      <c r="BL1148" s="17" t="s">
        <v>155</v>
      </c>
      <c r="BM1148" s="225" t="s">
        <v>1052</v>
      </c>
    </row>
    <row r="1149" s="13" customFormat="1">
      <c r="A1149" s="13"/>
      <c r="B1149" s="227"/>
      <c r="C1149" s="228"/>
      <c r="D1149" s="229" t="s">
        <v>157</v>
      </c>
      <c r="E1149" s="230" t="s">
        <v>1</v>
      </c>
      <c r="F1149" s="231" t="s">
        <v>994</v>
      </c>
      <c r="G1149" s="228"/>
      <c r="H1149" s="230" t="s">
        <v>1</v>
      </c>
      <c r="I1149" s="232"/>
      <c r="J1149" s="228"/>
      <c r="K1149" s="228"/>
      <c r="L1149" s="233"/>
      <c r="M1149" s="234"/>
      <c r="N1149" s="235"/>
      <c r="O1149" s="235"/>
      <c r="P1149" s="235"/>
      <c r="Q1149" s="235"/>
      <c r="R1149" s="235"/>
      <c r="S1149" s="235"/>
      <c r="T1149" s="236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7" t="s">
        <v>157</v>
      </c>
      <c r="AU1149" s="237" t="s">
        <v>156</v>
      </c>
      <c r="AV1149" s="13" t="s">
        <v>80</v>
      </c>
      <c r="AW1149" s="13" t="s">
        <v>30</v>
      </c>
      <c r="AX1149" s="13" t="s">
        <v>14</v>
      </c>
      <c r="AY1149" s="237" t="s">
        <v>147</v>
      </c>
    </row>
    <row r="1150" s="14" customFormat="1">
      <c r="A1150" s="14"/>
      <c r="B1150" s="238"/>
      <c r="C1150" s="239"/>
      <c r="D1150" s="229" t="s">
        <v>157</v>
      </c>
      <c r="E1150" s="240" t="s">
        <v>1</v>
      </c>
      <c r="F1150" s="241" t="s">
        <v>998</v>
      </c>
      <c r="G1150" s="239"/>
      <c r="H1150" s="242">
        <v>9.5999999999999996</v>
      </c>
      <c r="I1150" s="243"/>
      <c r="J1150" s="239"/>
      <c r="K1150" s="239"/>
      <c r="L1150" s="244"/>
      <c r="M1150" s="245"/>
      <c r="N1150" s="246"/>
      <c r="O1150" s="246"/>
      <c r="P1150" s="246"/>
      <c r="Q1150" s="246"/>
      <c r="R1150" s="246"/>
      <c r="S1150" s="246"/>
      <c r="T1150" s="247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48" t="s">
        <v>157</v>
      </c>
      <c r="AU1150" s="248" t="s">
        <v>156</v>
      </c>
      <c r="AV1150" s="14" t="s">
        <v>156</v>
      </c>
      <c r="AW1150" s="14" t="s">
        <v>30</v>
      </c>
      <c r="AX1150" s="14" t="s">
        <v>14</v>
      </c>
      <c r="AY1150" s="248" t="s">
        <v>147</v>
      </c>
    </row>
    <row r="1151" s="15" customFormat="1">
      <c r="A1151" s="15"/>
      <c r="B1151" s="249"/>
      <c r="C1151" s="250"/>
      <c r="D1151" s="229" t="s">
        <v>157</v>
      </c>
      <c r="E1151" s="251" t="s">
        <v>1</v>
      </c>
      <c r="F1151" s="252" t="s">
        <v>160</v>
      </c>
      <c r="G1151" s="250"/>
      <c r="H1151" s="253">
        <v>9.5999999999999996</v>
      </c>
      <c r="I1151" s="254"/>
      <c r="J1151" s="250"/>
      <c r="K1151" s="250"/>
      <c r="L1151" s="255"/>
      <c r="M1151" s="256"/>
      <c r="N1151" s="257"/>
      <c r="O1151" s="257"/>
      <c r="P1151" s="257"/>
      <c r="Q1151" s="257"/>
      <c r="R1151" s="257"/>
      <c r="S1151" s="257"/>
      <c r="T1151" s="258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59" t="s">
        <v>157</v>
      </c>
      <c r="AU1151" s="259" t="s">
        <v>156</v>
      </c>
      <c r="AV1151" s="15" t="s">
        <v>155</v>
      </c>
      <c r="AW1151" s="15" t="s">
        <v>30</v>
      </c>
      <c r="AX1151" s="15" t="s">
        <v>80</v>
      </c>
      <c r="AY1151" s="259" t="s">
        <v>147</v>
      </c>
    </row>
    <row r="1152" s="2" customFormat="1" ht="24.15" customHeight="1">
      <c r="A1152" s="38"/>
      <c r="B1152" s="39"/>
      <c r="C1152" s="260" t="s">
        <v>1053</v>
      </c>
      <c r="D1152" s="260" t="s">
        <v>413</v>
      </c>
      <c r="E1152" s="261" t="s">
        <v>642</v>
      </c>
      <c r="F1152" s="262" t="s">
        <v>643</v>
      </c>
      <c r="G1152" s="263" t="s">
        <v>168</v>
      </c>
      <c r="H1152" s="264">
        <v>9.6560000000000006</v>
      </c>
      <c r="I1152" s="265"/>
      <c r="J1152" s="266">
        <f>ROUND(I1152*H1152,2)</f>
        <v>0</v>
      </c>
      <c r="K1152" s="262" t="s">
        <v>416</v>
      </c>
      <c r="L1152" s="267"/>
      <c r="M1152" s="268" t="s">
        <v>1</v>
      </c>
      <c r="N1152" s="269" t="s">
        <v>39</v>
      </c>
      <c r="O1152" s="91"/>
      <c r="P1152" s="223">
        <f>O1152*H1152</f>
        <v>0</v>
      </c>
      <c r="Q1152" s="223">
        <v>0</v>
      </c>
      <c r="R1152" s="223">
        <f>Q1152*H1152</f>
        <v>0</v>
      </c>
      <c r="S1152" s="223">
        <v>0</v>
      </c>
      <c r="T1152" s="224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5" t="s">
        <v>173</v>
      </c>
      <c r="AT1152" s="225" t="s">
        <v>413</v>
      </c>
      <c r="AU1152" s="225" t="s">
        <v>156</v>
      </c>
      <c r="AY1152" s="17" t="s">
        <v>147</v>
      </c>
      <c r="BE1152" s="226">
        <f>IF(N1152="základní",J1152,0)</f>
        <v>0</v>
      </c>
      <c r="BF1152" s="226">
        <f>IF(N1152="snížená",J1152,0)</f>
        <v>0</v>
      </c>
      <c r="BG1152" s="226">
        <f>IF(N1152="zákl. přenesená",J1152,0)</f>
        <v>0</v>
      </c>
      <c r="BH1152" s="226">
        <f>IF(N1152="sníž. přenesená",J1152,0)</f>
        <v>0</v>
      </c>
      <c r="BI1152" s="226">
        <f>IF(N1152="nulová",J1152,0)</f>
        <v>0</v>
      </c>
      <c r="BJ1152" s="17" t="s">
        <v>156</v>
      </c>
      <c r="BK1152" s="226">
        <f>ROUND(I1152*H1152,2)</f>
        <v>0</v>
      </c>
      <c r="BL1152" s="17" t="s">
        <v>155</v>
      </c>
      <c r="BM1152" s="225" t="s">
        <v>1054</v>
      </c>
    </row>
    <row r="1153" s="13" customFormat="1">
      <c r="A1153" s="13"/>
      <c r="B1153" s="227"/>
      <c r="C1153" s="228"/>
      <c r="D1153" s="229" t="s">
        <v>157</v>
      </c>
      <c r="E1153" s="230" t="s">
        <v>1</v>
      </c>
      <c r="F1153" s="231" t="s">
        <v>994</v>
      </c>
      <c r="G1153" s="228"/>
      <c r="H1153" s="230" t="s">
        <v>1</v>
      </c>
      <c r="I1153" s="232"/>
      <c r="J1153" s="228"/>
      <c r="K1153" s="228"/>
      <c r="L1153" s="233"/>
      <c r="M1153" s="234"/>
      <c r="N1153" s="235"/>
      <c r="O1153" s="235"/>
      <c r="P1153" s="235"/>
      <c r="Q1153" s="235"/>
      <c r="R1153" s="235"/>
      <c r="S1153" s="235"/>
      <c r="T1153" s="236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7" t="s">
        <v>157</v>
      </c>
      <c r="AU1153" s="237" t="s">
        <v>156</v>
      </c>
      <c r="AV1153" s="13" t="s">
        <v>80</v>
      </c>
      <c r="AW1153" s="13" t="s">
        <v>30</v>
      </c>
      <c r="AX1153" s="13" t="s">
        <v>14</v>
      </c>
      <c r="AY1153" s="237" t="s">
        <v>147</v>
      </c>
    </row>
    <row r="1154" s="14" customFormat="1">
      <c r="A1154" s="14"/>
      <c r="B1154" s="238"/>
      <c r="C1154" s="239"/>
      <c r="D1154" s="229" t="s">
        <v>157</v>
      </c>
      <c r="E1154" s="240" t="s">
        <v>1</v>
      </c>
      <c r="F1154" s="241" t="s">
        <v>1055</v>
      </c>
      <c r="G1154" s="239"/>
      <c r="H1154" s="242">
        <v>5.2800000000000002</v>
      </c>
      <c r="I1154" s="243"/>
      <c r="J1154" s="239"/>
      <c r="K1154" s="239"/>
      <c r="L1154" s="244"/>
      <c r="M1154" s="245"/>
      <c r="N1154" s="246"/>
      <c r="O1154" s="246"/>
      <c r="P1154" s="246"/>
      <c r="Q1154" s="246"/>
      <c r="R1154" s="246"/>
      <c r="S1154" s="246"/>
      <c r="T1154" s="247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48" t="s">
        <v>157</v>
      </c>
      <c r="AU1154" s="248" t="s">
        <v>156</v>
      </c>
      <c r="AV1154" s="14" t="s">
        <v>156</v>
      </c>
      <c r="AW1154" s="14" t="s">
        <v>30</v>
      </c>
      <c r="AX1154" s="14" t="s">
        <v>14</v>
      </c>
      <c r="AY1154" s="248" t="s">
        <v>147</v>
      </c>
    </row>
    <row r="1155" s="13" customFormat="1">
      <c r="A1155" s="13"/>
      <c r="B1155" s="227"/>
      <c r="C1155" s="228"/>
      <c r="D1155" s="229" t="s">
        <v>157</v>
      </c>
      <c r="E1155" s="230" t="s">
        <v>1</v>
      </c>
      <c r="F1155" s="231" t="s">
        <v>928</v>
      </c>
      <c r="G1155" s="228"/>
      <c r="H1155" s="230" t="s">
        <v>1</v>
      </c>
      <c r="I1155" s="232"/>
      <c r="J1155" s="228"/>
      <c r="K1155" s="228"/>
      <c r="L1155" s="233"/>
      <c r="M1155" s="234"/>
      <c r="N1155" s="235"/>
      <c r="O1155" s="235"/>
      <c r="P1155" s="235"/>
      <c r="Q1155" s="235"/>
      <c r="R1155" s="235"/>
      <c r="S1155" s="235"/>
      <c r="T1155" s="236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7" t="s">
        <v>157</v>
      </c>
      <c r="AU1155" s="237" t="s">
        <v>156</v>
      </c>
      <c r="AV1155" s="13" t="s">
        <v>80</v>
      </c>
      <c r="AW1155" s="13" t="s">
        <v>30</v>
      </c>
      <c r="AX1155" s="13" t="s">
        <v>14</v>
      </c>
      <c r="AY1155" s="237" t="s">
        <v>147</v>
      </c>
    </row>
    <row r="1156" s="14" customFormat="1">
      <c r="A1156" s="14"/>
      <c r="B1156" s="238"/>
      <c r="C1156" s="239"/>
      <c r="D1156" s="229" t="s">
        <v>157</v>
      </c>
      <c r="E1156" s="240" t="s">
        <v>1</v>
      </c>
      <c r="F1156" s="241" t="s">
        <v>645</v>
      </c>
      <c r="G1156" s="239"/>
      <c r="H1156" s="242">
        <v>4.3760000000000003</v>
      </c>
      <c r="I1156" s="243"/>
      <c r="J1156" s="239"/>
      <c r="K1156" s="239"/>
      <c r="L1156" s="244"/>
      <c r="M1156" s="245"/>
      <c r="N1156" s="246"/>
      <c r="O1156" s="246"/>
      <c r="P1156" s="246"/>
      <c r="Q1156" s="246"/>
      <c r="R1156" s="246"/>
      <c r="S1156" s="246"/>
      <c r="T1156" s="247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48" t="s">
        <v>157</v>
      </c>
      <c r="AU1156" s="248" t="s">
        <v>156</v>
      </c>
      <c r="AV1156" s="14" t="s">
        <v>156</v>
      </c>
      <c r="AW1156" s="14" t="s">
        <v>30</v>
      </c>
      <c r="AX1156" s="14" t="s">
        <v>14</v>
      </c>
      <c r="AY1156" s="248" t="s">
        <v>147</v>
      </c>
    </row>
    <row r="1157" s="15" customFormat="1">
      <c r="A1157" s="15"/>
      <c r="B1157" s="249"/>
      <c r="C1157" s="250"/>
      <c r="D1157" s="229" t="s">
        <v>157</v>
      </c>
      <c r="E1157" s="251" t="s">
        <v>1</v>
      </c>
      <c r="F1157" s="252" t="s">
        <v>160</v>
      </c>
      <c r="G1157" s="250"/>
      <c r="H1157" s="253">
        <v>9.6560000000000006</v>
      </c>
      <c r="I1157" s="254"/>
      <c r="J1157" s="250"/>
      <c r="K1157" s="250"/>
      <c r="L1157" s="255"/>
      <c r="M1157" s="256"/>
      <c r="N1157" s="257"/>
      <c r="O1157" s="257"/>
      <c r="P1157" s="257"/>
      <c r="Q1157" s="257"/>
      <c r="R1157" s="257"/>
      <c r="S1157" s="257"/>
      <c r="T1157" s="258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59" t="s">
        <v>157</v>
      </c>
      <c r="AU1157" s="259" t="s">
        <v>156</v>
      </c>
      <c r="AV1157" s="15" t="s">
        <v>155</v>
      </c>
      <c r="AW1157" s="15" t="s">
        <v>30</v>
      </c>
      <c r="AX1157" s="15" t="s">
        <v>80</v>
      </c>
      <c r="AY1157" s="259" t="s">
        <v>147</v>
      </c>
    </row>
    <row r="1158" s="2" customFormat="1" ht="24.15" customHeight="1">
      <c r="A1158" s="38"/>
      <c r="B1158" s="39"/>
      <c r="C1158" s="260" t="s">
        <v>731</v>
      </c>
      <c r="D1158" s="260" t="s">
        <v>413</v>
      </c>
      <c r="E1158" s="261" t="s">
        <v>647</v>
      </c>
      <c r="F1158" s="262" t="s">
        <v>648</v>
      </c>
      <c r="G1158" s="263" t="s">
        <v>168</v>
      </c>
      <c r="H1158" s="264">
        <v>9.6560000000000006</v>
      </c>
      <c r="I1158" s="265"/>
      <c r="J1158" s="266">
        <f>ROUND(I1158*H1158,2)</f>
        <v>0</v>
      </c>
      <c r="K1158" s="262" t="s">
        <v>416</v>
      </c>
      <c r="L1158" s="267"/>
      <c r="M1158" s="268" t="s">
        <v>1</v>
      </c>
      <c r="N1158" s="269" t="s">
        <v>39</v>
      </c>
      <c r="O1158" s="91"/>
      <c r="P1158" s="223">
        <f>O1158*H1158</f>
        <v>0</v>
      </c>
      <c r="Q1158" s="223">
        <v>0</v>
      </c>
      <c r="R1158" s="223">
        <f>Q1158*H1158</f>
        <v>0</v>
      </c>
      <c r="S1158" s="223">
        <v>0</v>
      </c>
      <c r="T1158" s="224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5" t="s">
        <v>173</v>
      </c>
      <c r="AT1158" s="225" t="s">
        <v>413</v>
      </c>
      <c r="AU1158" s="225" t="s">
        <v>156</v>
      </c>
      <c r="AY1158" s="17" t="s">
        <v>147</v>
      </c>
      <c r="BE1158" s="226">
        <f>IF(N1158="základní",J1158,0)</f>
        <v>0</v>
      </c>
      <c r="BF1158" s="226">
        <f>IF(N1158="snížená",J1158,0)</f>
        <v>0</v>
      </c>
      <c r="BG1158" s="226">
        <f>IF(N1158="zákl. přenesená",J1158,0)</f>
        <v>0</v>
      </c>
      <c r="BH1158" s="226">
        <f>IF(N1158="sníž. přenesená",J1158,0)</f>
        <v>0</v>
      </c>
      <c r="BI1158" s="226">
        <f>IF(N1158="nulová",J1158,0)</f>
        <v>0</v>
      </c>
      <c r="BJ1158" s="17" t="s">
        <v>156</v>
      </c>
      <c r="BK1158" s="226">
        <f>ROUND(I1158*H1158,2)</f>
        <v>0</v>
      </c>
      <c r="BL1158" s="17" t="s">
        <v>155</v>
      </c>
      <c r="BM1158" s="225" t="s">
        <v>1056</v>
      </c>
    </row>
    <row r="1159" s="13" customFormat="1">
      <c r="A1159" s="13"/>
      <c r="B1159" s="227"/>
      <c r="C1159" s="228"/>
      <c r="D1159" s="229" t="s">
        <v>157</v>
      </c>
      <c r="E1159" s="230" t="s">
        <v>1</v>
      </c>
      <c r="F1159" s="231" t="s">
        <v>994</v>
      </c>
      <c r="G1159" s="228"/>
      <c r="H1159" s="230" t="s">
        <v>1</v>
      </c>
      <c r="I1159" s="232"/>
      <c r="J1159" s="228"/>
      <c r="K1159" s="228"/>
      <c r="L1159" s="233"/>
      <c r="M1159" s="234"/>
      <c r="N1159" s="235"/>
      <c r="O1159" s="235"/>
      <c r="P1159" s="235"/>
      <c r="Q1159" s="235"/>
      <c r="R1159" s="235"/>
      <c r="S1159" s="235"/>
      <c r="T1159" s="236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7" t="s">
        <v>157</v>
      </c>
      <c r="AU1159" s="237" t="s">
        <v>156</v>
      </c>
      <c r="AV1159" s="13" t="s">
        <v>80</v>
      </c>
      <c r="AW1159" s="13" t="s">
        <v>30</v>
      </c>
      <c r="AX1159" s="13" t="s">
        <v>14</v>
      </c>
      <c r="AY1159" s="237" t="s">
        <v>147</v>
      </c>
    </row>
    <row r="1160" s="14" customFormat="1">
      <c r="A1160" s="14"/>
      <c r="B1160" s="238"/>
      <c r="C1160" s="239"/>
      <c r="D1160" s="229" t="s">
        <v>157</v>
      </c>
      <c r="E1160" s="240" t="s">
        <v>1</v>
      </c>
      <c r="F1160" s="241" t="s">
        <v>1055</v>
      </c>
      <c r="G1160" s="239"/>
      <c r="H1160" s="242">
        <v>5.2800000000000002</v>
      </c>
      <c r="I1160" s="243"/>
      <c r="J1160" s="239"/>
      <c r="K1160" s="239"/>
      <c r="L1160" s="244"/>
      <c r="M1160" s="245"/>
      <c r="N1160" s="246"/>
      <c r="O1160" s="246"/>
      <c r="P1160" s="246"/>
      <c r="Q1160" s="246"/>
      <c r="R1160" s="246"/>
      <c r="S1160" s="246"/>
      <c r="T1160" s="247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48" t="s">
        <v>157</v>
      </c>
      <c r="AU1160" s="248" t="s">
        <v>156</v>
      </c>
      <c r="AV1160" s="14" t="s">
        <v>156</v>
      </c>
      <c r="AW1160" s="14" t="s">
        <v>30</v>
      </c>
      <c r="AX1160" s="14" t="s">
        <v>14</v>
      </c>
      <c r="AY1160" s="248" t="s">
        <v>147</v>
      </c>
    </row>
    <row r="1161" s="13" customFormat="1">
      <c r="A1161" s="13"/>
      <c r="B1161" s="227"/>
      <c r="C1161" s="228"/>
      <c r="D1161" s="229" t="s">
        <v>157</v>
      </c>
      <c r="E1161" s="230" t="s">
        <v>1</v>
      </c>
      <c r="F1161" s="231" t="s">
        <v>928</v>
      </c>
      <c r="G1161" s="228"/>
      <c r="H1161" s="230" t="s">
        <v>1</v>
      </c>
      <c r="I1161" s="232"/>
      <c r="J1161" s="228"/>
      <c r="K1161" s="228"/>
      <c r="L1161" s="233"/>
      <c r="M1161" s="234"/>
      <c r="N1161" s="235"/>
      <c r="O1161" s="235"/>
      <c r="P1161" s="235"/>
      <c r="Q1161" s="235"/>
      <c r="R1161" s="235"/>
      <c r="S1161" s="235"/>
      <c r="T1161" s="236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7" t="s">
        <v>157</v>
      </c>
      <c r="AU1161" s="237" t="s">
        <v>156</v>
      </c>
      <c r="AV1161" s="13" t="s">
        <v>80</v>
      </c>
      <c r="AW1161" s="13" t="s">
        <v>30</v>
      </c>
      <c r="AX1161" s="13" t="s">
        <v>14</v>
      </c>
      <c r="AY1161" s="237" t="s">
        <v>147</v>
      </c>
    </row>
    <row r="1162" s="14" customFormat="1">
      <c r="A1162" s="14"/>
      <c r="B1162" s="238"/>
      <c r="C1162" s="239"/>
      <c r="D1162" s="229" t="s">
        <v>157</v>
      </c>
      <c r="E1162" s="240" t="s">
        <v>1</v>
      </c>
      <c r="F1162" s="241" t="s">
        <v>645</v>
      </c>
      <c r="G1162" s="239"/>
      <c r="H1162" s="242">
        <v>4.3760000000000003</v>
      </c>
      <c r="I1162" s="243"/>
      <c r="J1162" s="239"/>
      <c r="K1162" s="239"/>
      <c r="L1162" s="244"/>
      <c r="M1162" s="245"/>
      <c r="N1162" s="246"/>
      <c r="O1162" s="246"/>
      <c r="P1162" s="246"/>
      <c r="Q1162" s="246"/>
      <c r="R1162" s="246"/>
      <c r="S1162" s="246"/>
      <c r="T1162" s="247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48" t="s">
        <v>157</v>
      </c>
      <c r="AU1162" s="248" t="s">
        <v>156</v>
      </c>
      <c r="AV1162" s="14" t="s">
        <v>156</v>
      </c>
      <c r="AW1162" s="14" t="s">
        <v>30</v>
      </c>
      <c r="AX1162" s="14" t="s">
        <v>14</v>
      </c>
      <c r="AY1162" s="248" t="s">
        <v>147</v>
      </c>
    </row>
    <row r="1163" s="15" customFormat="1">
      <c r="A1163" s="15"/>
      <c r="B1163" s="249"/>
      <c r="C1163" s="250"/>
      <c r="D1163" s="229" t="s">
        <v>157</v>
      </c>
      <c r="E1163" s="251" t="s">
        <v>1</v>
      </c>
      <c r="F1163" s="252" t="s">
        <v>160</v>
      </c>
      <c r="G1163" s="250"/>
      <c r="H1163" s="253">
        <v>9.6560000000000006</v>
      </c>
      <c r="I1163" s="254"/>
      <c r="J1163" s="250"/>
      <c r="K1163" s="250"/>
      <c r="L1163" s="255"/>
      <c r="M1163" s="256"/>
      <c r="N1163" s="257"/>
      <c r="O1163" s="257"/>
      <c r="P1163" s="257"/>
      <c r="Q1163" s="257"/>
      <c r="R1163" s="257"/>
      <c r="S1163" s="257"/>
      <c r="T1163" s="258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59" t="s">
        <v>157</v>
      </c>
      <c r="AU1163" s="259" t="s">
        <v>156</v>
      </c>
      <c r="AV1163" s="15" t="s">
        <v>155</v>
      </c>
      <c r="AW1163" s="15" t="s">
        <v>30</v>
      </c>
      <c r="AX1163" s="15" t="s">
        <v>80</v>
      </c>
      <c r="AY1163" s="259" t="s">
        <v>147</v>
      </c>
    </row>
    <row r="1164" s="2" customFormat="1" ht="16.5" customHeight="1">
      <c r="A1164" s="38"/>
      <c r="B1164" s="39"/>
      <c r="C1164" s="214" t="s">
        <v>1057</v>
      </c>
      <c r="D1164" s="214" t="s">
        <v>150</v>
      </c>
      <c r="E1164" s="215" t="s">
        <v>651</v>
      </c>
      <c r="F1164" s="216" t="s">
        <v>652</v>
      </c>
      <c r="G1164" s="217" t="s">
        <v>267</v>
      </c>
      <c r="H1164" s="218">
        <v>0.128</v>
      </c>
      <c r="I1164" s="219"/>
      <c r="J1164" s="220">
        <f>ROUND(I1164*H1164,2)</f>
        <v>0</v>
      </c>
      <c r="K1164" s="216" t="s">
        <v>154</v>
      </c>
      <c r="L1164" s="44"/>
      <c r="M1164" s="221" t="s">
        <v>1</v>
      </c>
      <c r="N1164" s="222" t="s">
        <v>39</v>
      </c>
      <c r="O1164" s="91"/>
      <c r="P1164" s="223">
        <f>O1164*H1164</f>
        <v>0</v>
      </c>
      <c r="Q1164" s="223">
        <v>0</v>
      </c>
      <c r="R1164" s="223">
        <f>Q1164*H1164</f>
        <v>0</v>
      </c>
      <c r="S1164" s="223">
        <v>0</v>
      </c>
      <c r="T1164" s="224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5" t="s">
        <v>155</v>
      </c>
      <c r="AT1164" s="225" t="s">
        <v>150</v>
      </c>
      <c r="AU1164" s="225" t="s">
        <v>156</v>
      </c>
      <c r="AY1164" s="17" t="s">
        <v>147</v>
      </c>
      <c r="BE1164" s="226">
        <f>IF(N1164="základní",J1164,0)</f>
        <v>0</v>
      </c>
      <c r="BF1164" s="226">
        <f>IF(N1164="snížená",J1164,0)</f>
        <v>0</v>
      </c>
      <c r="BG1164" s="226">
        <f>IF(N1164="zákl. přenesená",J1164,0)</f>
        <v>0</v>
      </c>
      <c r="BH1164" s="226">
        <f>IF(N1164="sníž. přenesená",J1164,0)</f>
        <v>0</v>
      </c>
      <c r="BI1164" s="226">
        <f>IF(N1164="nulová",J1164,0)</f>
        <v>0</v>
      </c>
      <c r="BJ1164" s="17" t="s">
        <v>156</v>
      </c>
      <c r="BK1164" s="226">
        <f>ROUND(I1164*H1164,2)</f>
        <v>0</v>
      </c>
      <c r="BL1164" s="17" t="s">
        <v>155</v>
      </c>
      <c r="BM1164" s="225" t="s">
        <v>1058</v>
      </c>
    </row>
    <row r="1165" s="12" customFormat="1" ht="22.8" customHeight="1">
      <c r="A1165" s="12"/>
      <c r="B1165" s="198"/>
      <c r="C1165" s="199"/>
      <c r="D1165" s="200" t="s">
        <v>72</v>
      </c>
      <c r="E1165" s="212" t="s">
        <v>699</v>
      </c>
      <c r="F1165" s="212" t="s">
        <v>700</v>
      </c>
      <c r="G1165" s="199"/>
      <c r="H1165" s="199"/>
      <c r="I1165" s="202"/>
      <c r="J1165" s="213">
        <f>BK1165</f>
        <v>0</v>
      </c>
      <c r="K1165" s="199"/>
      <c r="L1165" s="204"/>
      <c r="M1165" s="205"/>
      <c r="N1165" s="206"/>
      <c r="O1165" s="206"/>
      <c r="P1165" s="207">
        <f>SUM(P1166:P1187)</f>
        <v>0</v>
      </c>
      <c r="Q1165" s="206"/>
      <c r="R1165" s="207">
        <f>SUM(R1166:R1187)</f>
        <v>0</v>
      </c>
      <c r="S1165" s="206"/>
      <c r="T1165" s="208">
        <f>SUM(T1166:T1187)</f>
        <v>0</v>
      </c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R1165" s="209" t="s">
        <v>80</v>
      </c>
      <c r="AT1165" s="210" t="s">
        <v>72</v>
      </c>
      <c r="AU1165" s="210" t="s">
        <v>80</v>
      </c>
      <c r="AY1165" s="209" t="s">
        <v>147</v>
      </c>
      <c r="BK1165" s="211">
        <f>SUM(BK1166:BK1187)</f>
        <v>0</v>
      </c>
    </row>
    <row r="1166" s="2" customFormat="1" ht="24.15" customHeight="1">
      <c r="A1166" s="38"/>
      <c r="B1166" s="39"/>
      <c r="C1166" s="214" t="s">
        <v>735</v>
      </c>
      <c r="D1166" s="214" t="s">
        <v>150</v>
      </c>
      <c r="E1166" s="215" t="s">
        <v>716</v>
      </c>
      <c r="F1166" s="216" t="s">
        <v>717</v>
      </c>
      <c r="G1166" s="217" t="s">
        <v>168</v>
      </c>
      <c r="H1166" s="218">
        <v>3.9780000000000002</v>
      </c>
      <c r="I1166" s="219"/>
      <c r="J1166" s="220">
        <f>ROUND(I1166*H1166,2)</f>
        <v>0</v>
      </c>
      <c r="K1166" s="216" t="s">
        <v>154</v>
      </c>
      <c r="L1166" s="44"/>
      <c r="M1166" s="221" t="s">
        <v>1</v>
      </c>
      <c r="N1166" s="222" t="s">
        <v>39</v>
      </c>
      <c r="O1166" s="91"/>
      <c r="P1166" s="223">
        <f>O1166*H1166</f>
        <v>0</v>
      </c>
      <c r="Q1166" s="223">
        <v>0</v>
      </c>
      <c r="R1166" s="223">
        <f>Q1166*H1166</f>
        <v>0</v>
      </c>
      <c r="S1166" s="223">
        <v>0</v>
      </c>
      <c r="T1166" s="224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5" t="s">
        <v>155</v>
      </c>
      <c r="AT1166" s="225" t="s">
        <v>150</v>
      </c>
      <c r="AU1166" s="225" t="s">
        <v>156</v>
      </c>
      <c r="AY1166" s="17" t="s">
        <v>147</v>
      </c>
      <c r="BE1166" s="226">
        <f>IF(N1166="základní",J1166,0)</f>
        <v>0</v>
      </c>
      <c r="BF1166" s="226">
        <f>IF(N1166="snížená",J1166,0)</f>
        <v>0</v>
      </c>
      <c r="BG1166" s="226">
        <f>IF(N1166="zákl. přenesená",J1166,0)</f>
        <v>0</v>
      </c>
      <c r="BH1166" s="226">
        <f>IF(N1166="sníž. přenesená",J1166,0)</f>
        <v>0</v>
      </c>
      <c r="BI1166" s="226">
        <f>IF(N1166="nulová",J1166,0)</f>
        <v>0</v>
      </c>
      <c r="BJ1166" s="17" t="s">
        <v>156</v>
      </c>
      <c r="BK1166" s="226">
        <f>ROUND(I1166*H1166,2)</f>
        <v>0</v>
      </c>
      <c r="BL1166" s="17" t="s">
        <v>155</v>
      </c>
      <c r="BM1166" s="225" t="s">
        <v>1059</v>
      </c>
    </row>
    <row r="1167" s="13" customFormat="1">
      <c r="A1167" s="13"/>
      <c r="B1167" s="227"/>
      <c r="C1167" s="228"/>
      <c r="D1167" s="229" t="s">
        <v>157</v>
      </c>
      <c r="E1167" s="230" t="s">
        <v>1</v>
      </c>
      <c r="F1167" s="231" t="s">
        <v>928</v>
      </c>
      <c r="G1167" s="228"/>
      <c r="H1167" s="230" t="s">
        <v>1</v>
      </c>
      <c r="I1167" s="232"/>
      <c r="J1167" s="228"/>
      <c r="K1167" s="228"/>
      <c r="L1167" s="233"/>
      <c r="M1167" s="234"/>
      <c r="N1167" s="235"/>
      <c r="O1167" s="235"/>
      <c r="P1167" s="235"/>
      <c r="Q1167" s="235"/>
      <c r="R1167" s="235"/>
      <c r="S1167" s="235"/>
      <c r="T1167" s="236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7" t="s">
        <v>157</v>
      </c>
      <c r="AU1167" s="237" t="s">
        <v>156</v>
      </c>
      <c r="AV1167" s="13" t="s">
        <v>80</v>
      </c>
      <c r="AW1167" s="13" t="s">
        <v>30</v>
      </c>
      <c r="AX1167" s="13" t="s">
        <v>14</v>
      </c>
      <c r="AY1167" s="237" t="s">
        <v>147</v>
      </c>
    </row>
    <row r="1168" s="14" customFormat="1">
      <c r="A1168" s="14"/>
      <c r="B1168" s="238"/>
      <c r="C1168" s="239"/>
      <c r="D1168" s="229" t="s">
        <v>157</v>
      </c>
      <c r="E1168" s="240" t="s">
        <v>1</v>
      </c>
      <c r="F1168" s="241" t="s">
        <v>552</v>
      </c>
      <c r="G1168" s="239"/>
      <c r="H1168" s="242">
        <v>3.9780000000000002</v>
      </c>
      <c r="I1168" s="243"/>
      <c r="J1168" s="239"/>
      <c r="K1168" s="239"/>
      <c r="L1168" s="244"/>
      <c r="M1168" s="245"/>
      <c r="N1168" s="246"/>
      <c r="O1168" s="246"/>
      <c r="P1168" s="246"/>
      <c r="Q1168" s="246"/>
      <c r="R1168" s="246"/>
      <c r="S1168" s="246"/>
      <c r="T1168" s="247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48" t="s">
        <v>157</v>
      </c>
      <c r="AU1168" s="248" t="s">
        <v>156</v>
      </c>
      <c r="AV1168" s="14" t="s">
        <v>156</v>
      </c>
      <c r="AW1168" s="14" t="s">
        <v>30</v>
      </c>
      <c r="AX1168" s="14" t="s">
        <v>14</v>
      </c>
      <c r="AY1168" s="248" t="s">
        <v>147</v>
      </c>
    </row>
    <row r="1169" s="15" customFormat="1">
      <c r="A1169" s="15"/>
      <c r="B1169" s="249"/>
      <c r="C1169" s="250"/>
      <c r="D1169" s="229" t="s">
        <v>157</v>
      </c>
      <c r="E1169" s="251" t="s">
        <v>1</v>
      </c>
      <c r="F1169" s="252" t="s">
        <v>160</v>
      </c>
      <c r="G1169" s="250"/>
      <c r="H1169" s="253">
        <v>3.9780000000000002</v>
      </c>
      <c r="I1169" s="254"/>
      <c r="J1169" s="250"/>
      <c r="K1169" s="250"/>
      <c r="L1169" s="255"/>
      <c r="M1169" s="256"/>
      <c r="N1169" s="257"/>
      <c r="O1169" s="257"/>
      <c r="P1169" s="257"/>
      <c r="Q1169" s="257"/>
      <c r="R1169" s="257"/>
      <c r="S1169" s="257"/>
      <c r="T1169" s="258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59" t="s">
        <v>157</v>
      </c>
      <c r="AU1169" s="259" t="s">
        <v>156</v>
      </c>
      <c r="AV1169" s="15" t="s">
        <v>155</v>
      </c>
      <c r="AW1169" s="15" t="s">
        <v>30</v>
      </c>
      <c r="AX1169" s="15" t="s">
        <v>80</v>
      </c>
      <c r="AY1169" s="259" t="s">
        <v>147</v>
      </c>
    </row>
    <row r="1170" s="2" customFormat="1" ht="16.5" customHeight="1">
      <c r="A1170" s="38"/>
      <c r="B1170" s="39"/>
      <c r="C1170" s="260" t="s">
        <v>1060</v>
      </c>
      <c r="D1170" s="260" t="s">
        <v>413</v>
      </c>
      <c r="E1170" s="261" t="s">
        <v>720</v>
      </c>
      <c r="F1170" s="262" t="s">
        <v>721</v>
      </c>
      <c r="G1170" s="263" t="s">
        <v>168</v>
      </c>
      <c r="H1170" s="264">
        <v>4.1769999999999996</v>
      </c>
      <c r="I1170" s="265"/>
      <c r="J1170" s="266">
        <f>ROUND(I1170*H1170,2)</f>
        <v>0</v>
      </c>
      <c r="K1170" s="262" t="s">
        <v>416</v>
      </c>
      <c r="L1170" s="267"/>
      <c r="M1170" s="268" t="s">
        <v>1</v>
      </c>
      <c r="N1170" s="269" t="s">
        <v>39</v>
      </c>
      <c r="O1170" s="91"/>
      <c r="P1170" s="223">
        <f>O1170*H1170</f>
        <v>0</v>
      </c>
      <c r="Q1170" s="223">
        <v>0</v>
      </c>
      <c r="R1170" s="223">
        <f>Q1170*H1170</f>
        <v>0</v>
      </c>
      <c r="S1170" s="223">
        <v>0</v>
      </c>
      <c r="T1170" s="224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5" t="s">
        <v>173</v>
      </c>
      <c r="AT1170" s="225" t="s">
        <v>413</v>
      </c>
      <c r="AU1170" s="225" t="s">
        <v>156</v>
      </c>
      <c r="AY1170" s="17" t="s">
        <v>147</v>
      </c>
      <c r="BE1170" s="226">
        <f>IF(N1170="základní",J1170,0)</f>
        <v>0</v>
      </c>
      <c r="BF1170" s="226">
        <f>IF(N1170="snížená",J1170,0)</f>
        <v>0</v>
      </c>
      <c r="BG1170" s="226">
        <f>IF(N1170="zákl. přenesená",J1170,0)</f>
        <v>0</v>
      </c>
      <c r="BH1170" s="226">
        <f>IF(N1170="sníž. přenesená",J1170,0)</f>
        <v>0</v>
      </c>
      <c r="BI1170" s="226">
        <f>IF(N1170="nulová",J1170,0)</f>
        <v>0</v>
      </c>
      <c r="BJ1170" s="17" t="s">
        <v>156</v>
      </c>
      <c r="BK1170" s="226">
        <f>ROUND(I1170*H1170,2)</f>
        <v>0</v>
      </c>
      <c r="BL1170" s="17" t="s">
        <v>155</v>
      </c>
      <c r="BM1170" s="225" t="s">
        <v>1061</v>
      </c>
    </row>
    <row r="1171" s="13" customFormat="1">
      <c r="A1171" s="13"/>
      <c r="B1171" s="227"/>
      <c r="C1171" s="228"/>
      <c r="D1171" s="229" t="s">
        <v>157</v>
      </c>
      <c r="E1171" s="230" t="s">
        <v>1</v>
      </c>
      <c r="F1171" s="231" t="s">
        <v>928</v>
      </c>
      <c r="G1171" s="228"/>
      <c r="H1171" s="230" t="s">
        <v>1</v>
      </c>
      <c r="I1171" s="232"/>
      <c r="J1171" s="228"/>
      <c r="K1171" s="228"/>
      <c r="L1171" s="233"/>
      <c r="M1171" s="234"/>
      <c r="N1171" s="235"/>
      <c r="O1171" s="235"/>
      <c r="P1171" s="235"/>
      <c r="Q1171" s="235"/>
      <c r="R1171" s="235"/>
      <c r="S1171" s="235"/>
      <c r="T1171" s="236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7" t="s">
        <v>157</v>
      </c>
      <c r="AU1171" s="237" t="s">
        <v>156</v>
      </c>
      <c r="AV1171" s="13" t="s">
        <v>80</v>
      </c>
      <c r="AW1171" s="13" t="s">
        <v>30</v>
      </c>
      <c r="AX1171" s="13" t="s">
        <v>14</v>
      </c>
      <c r="AY1171" s="237" t="s">
        <v>147</v>
      </c>
    </row>
    <row r="1172" s="14" customFormat="1">
      <c r="A1172" s="14"/>
      <c r="B1172" s="238"/>
      <c r="C1172" s="239"/>
      <c r="D1172" s="229" t="s">
        <v>157</v>
      </c>
      <c r="E1172" s="240" t="s">
        <v>1</v>
      </c>
      <c r="F1172" s="241" t="s">
        <v>1062</v>
      </c>
      <c r="G1172" s="239"/>
      <c r="H1172" s="242">
        <v>4.1769999999999996</v>
      </c>
      <c r="I1172" s="243"/>
      <c r="J1172" s="239"/>
      <c r="K1172" s="239"/>
      <c r="L1172" s="244"/>
      <c r="M1172" s="245"/>
      <c r="N1172" s="246"/>
      <c r="O1172" s="246"/>
      <c r="P1172" s="246"/>
      <c r="Q1172" s="246"/>
      <c r="R1172" s="246"/>
      <c r="S1172" s="246"/>
      <c r="T1172" s="247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48" t="s">
        <v>157</v>
      </c>
      <c r="AU1172" s="248" t="s">
        <v>156</v>
      </c>
      <c r="AV1172" s="14" t="s">
        <v>156</v>
      </c>
      <c r="AW1172" s="14" t="s">
        <v>30</v>
      </c>
      <c r="AX1172" s="14" t="s">
        <v>14</v>
      </c>
      <c r="AY1172" s="248" t="s">
        <v>147</v>
      </c>
    </row>
    <row r="1173" s="15" customFormat="1">
      <c r="A1173" s="15"/>
      <c r="B1173" s="249"/>
      <c r="C1173" s="250"/>
      <c r="D1173" s="229" t="s">
        <v>157</v>
      </c>
      <c r="E1173" s="251" t="s">
        <v>1</v>
      </c>
      <c r="F1173" s="252" t="s">
        <v>160</v>
      </c>
      <c r="G1173" s="250"/>
      <c r="H1173" s="253">
        <v>4.1769999999999996</v>
      </c>
      <c r="I1173" s="254"/>
      <c r="J1173" s="250"/>
      <c r="K1173" s="250"/>
      <c r="L1173" s="255"/>
      <c r="M1173" s="256"/>
      <c r="N1173" s="257"/>
      <c r="O1173" s="257"/>
      <c r="P1173" s="257"/>
      <c r="Q1173" s="257"/>
      <c r="R1173" s="257"/>
      <c r="S1173" s="257"/>
      <c r="T1173" s="258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59" t="s">
        <v>157</v>
      </c>
      <c r="AU1173" s="259" t="s">
        <v>156</v>
      </c>
      <c r="AV1173" s="15" t="s">
        <v>155</v>
      </c>
      <c r="AW1173" s="15" t="s">
        <v>30</v>
      </c>
      <c r="AX1173" s="15" t="s">
        <v>80</v>
      </c>
      <c r="AY1173" s="259" t="s">
        <v>147</v>
      </c>
    </row>
    <row r="1174" s="2" customFormat="1" ht="24.15" customHeight="1">
      <c r="A1174" s="38"/>
      <c r="B1174" s="39"/>
      <c r="C1174" s="214" t="s">
        <v>740</v>
      </c>
      <c r="D1174" s="214" t="s">
        <v>150</v>
      </c>
      <c r="E1174" s="215" t="s">
        <v>724</v>
      </c>
      <c r="F1174" s="216" t="s">
        <v>725</v>
      </c>
      <c r="G1174" s="217" t="s">
        <v>168</v>
      </c>
      <c r="H1174" s="218">
        <v>4.4800000000000004</v>
      </c>
      <c r="I1174" s="219"/>
      <c r="J1174" s="220">
        <f>ROUND(I1174*H1174,2)</f>
        <v>0</v>
      </c>
      <c r="K1174" s="216" t="s">
        <v>154</v>
      </c>
      <c r="L1174" s="44"/>
      <c r="M1174" s="221" t="s">
        <v>1</v>
      </c>
      <c r="N1174" s="222" t="s">
        <v>39</v>
      </c>
      <c r="O1174" s="91"/>
      <c r="P1174" s="223">
        <f>O1174*H1174</f>
        <v>0</v>
      </c>
      <c r="Q1174" s="223">
        <v>0</v>
      </c>
      <c r="R1174" s="223">
        <f>Q1174*H1174</f>
        <v>0</v>
      </c>
      <c r="S1174" s="223">
        <v>0</v>
      </c>
      <c r="T1174" s="224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5" t="s">
        <v>155</v>
      </c>
      <c r="AT1174" s="225" t="s">
        <v>150</v>
      </c>
      <c r="AU1174" s="225" t="s">
        <v>156</v>
      </c>
      <c r="AY1174" s="17" t="s">
        <v>147</v>
      </c>
      <c r="BE1174" s="226">
        <f>IF(N1174="základní",J1174,0)</f>
        <v>0</v>
      </c>
      <c r="BF1174" s="226">
        <f>IF(N1174="snížená",J1174,0)</f>
        <v>0</v>
      </c>
      <c r="BG1174" s="226">
        <f>IF(N1174="zákl. přenesená",J1174,0)</f>
        <v>0</v>
      </c>
      <c r="BH1174" s="226">
        <f>IF(N1174="sníž. přenesená",J1174,0)</f>
        <v>0</v>
      </c>
      <c r="BI1174" s="226">
        <f>IF(N1174="nulová",J1174,0)</f>
        <v>0</v>
      </c>
      <c r="BJ1174" s="17" t="s">
        <v>156</v>
      </c>
      <c r="BK1174" s="226">
        <f>ROUND(I1174*H1174,2)</f>
        <v>0</v>
      </c>
      <c r="BL1174" s="17" t="s">
        <v>155</v>
      </c>
      <c r="BM1174" s="225" t="s">
        <v>1063</v>
      </c>
    </row>
    <row r="1175" s="13" customFormat="1">
      <c r="A1175" s="13"/>
      <c r="B1175" s="227"/>
      <c r="C1175" s="228"/>
      <c r="D1175" s="229" t="s">
        <v>157</v>
      </c>
      <c r="E1175" s="230" t="s">
        <v>1</v>
      </c>
      <c r="F1175" s="231" t="s">
        <v>994</v>
      </c>
      <c r="G1175" s="228"/>
      <c r="H1175" s="230" t="s">
        <v>1</v>
      </c>
      <c r="I1175" s="232"/>
      <c r="J1175" s="228"/>
      <c r="K1175" s="228"/>
      <c r="L1175" s="233"/>
      <c r="M1175" s="234"/>
      <c r="N1175" s="235"/>
      <c r="O1175" s="235"/>
      <c r="P1175" s="235"/>
      <c r="Q1175" s="235"/>
      <c r="R1175" s="235"/>
      <c r="S1175" s="235"/>
      <c r="T1175" s="236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7" t="s">
        <v>157</v>
      </c>
      <c r="AU1175" s="237" t="s">
        <v>156</v>
      </c>
      <c r="AV1175" s="13" t="s">
        <v>80</v>
      </c>
      <c r="AW1175" s="13" t="s">
        <v>30</v>
      </c>
      <c r="AX1175" s="13" t="s">
        <v>14</v>
      </c>
      <c r="AY1175" s="237" t="s">
        <v>147</v>
      </c>
    </row>
    <row r="1176" s="14" customFormat="1">
      <c r="A1176" s="14"/>
      <c r="B1176" s="238"/>
      <c r="C1176" s="239"/>
      <c r="D1176" s="229" t="s">
        <v>157</v>
      </c>
      <c r="E1176" s="240" t="s">
        <v>1</v>
      </c>
      <c r="F1176" s="241" t="s">
        <v>727</v>
      </c>
      <c r="G1176" s="239"/>
      <c r="H1176" s="242">
        <v>3.2000000000000002</v>
      </c>
      <c r="I1176" s="243"/>
      <c r="J1176" s="239"/>
      <c r="K1176" s="239"/>
      <c r="L1176" s="244"/>
      <c r="M1176" s="245"/>
      <c r="N1176" s="246"/>
      <c r="O1176" s="246"/>
      <c r="P1176" s="246"/>
      <c r="Q1176" s="246"/>
      <c r="R1176" s="246"/>
      <c r="S1176" s="246"/>
      <c r="T1176" s="247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8" t="s">
        <v>157</v>
      </c>
      <c r="AU1176" s="248" t="s">
        <v>156</v>
      </c>
      <c r="AV1176" s="14" t="s">
        <v>156</v>
      </c>
      <c r="AW1176" s="14" t="s">
        <v>30</v>
      </c>
      <c r="AX1176" s="14" t="s">
        <v>14</v>
      </c>
      <c r="AY1176" s="248" t="s">
        <v>147</v>
      </c>
    </row>
    <row r="1177" s="14" customFormat="1">
      <c r="A1177" s="14"/>
      <c r="B1177" s="238"/>
      <c r="C1177" s="239"/>
      <c r="D1177" s="229" t="s">
        <v>157</v>
      </c>
      <c r="E1177" s="240" t="s">
        <v>1</v>
      </c>
      <c r="F1177" s="241" t="s">
        <v>728</v>
      </c>
      <c r="G1177" s="239"/>
      <c r="H1177" s="242">
        <v>1.28</v>
      </c>
      <c r="I1177" s="243"/>
      <c r="J1177" s="239"/>
      <c r="K1177" s="239"/>
      <c r="L1177" s="244"/>
      <c r="M1177" s="245"/>
      <c r="N1177" s="246"/>
      <c r="O1177" s="246"/>
      <c r="P1177" s="246"/>
      <c r="Q1177" s="246"/>
      <c r="R1177" s="246"/>
      <c r="S1177" s="246"/>
      <c r="T1177" s="247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8" t="s">
        <v>157</v>
      </c>
      <c r="AU1177" s="248" t="s">
        <v>156</v>
      </c>
      <c r="AV1177" s="14" t="s">
        <v>156</v>
      </c>
      <c r="AW1177" s="14" t="s">
        <v>30</v>
      </c>
      <c r="AX1177" s="14" t="s">
        <v>14</v>
      </c>
      <c r="AY1177" s="248" t="s">
        <v>147</v>
      </c>
    </row>
    <row r="1178" s="15" customFormat="1">
      <c r="A1178" s="15"/>
      <c r="B1178" s="249"/>
      <c r="C1178" s="250"/>
      <c r="D1178" s="229" t="s">
        <v>157</v>
      </c>
      <c r="E1178" s="251" t="s">
        <v>1</v>
      </c>
      <c r="F1178" s="252" t="s">
        <v>160</v>
      </c>
      <c r="G1178" s="250"/>
      <c r="H1178" s="253">
        <v>4.4800000000000004</v>
      </c>
      <c r="I1178" s="254"/>
      <c r="J1178" s="250"/>
      <c r="K1178" s="250"/>
      <c r="L1178" s="255"/>
      <c r="M1178" s="256"/>
      <c r="N1178" s="257"/>
      <c r="O1178" s="257"/>
      <c r="P1178" s="257"/>
      <c r="Q1178" s="257"/>
      <c r="R1178" s="257"/>
      <c r="S1178" s="257"/>
      <c r="T1178" s="258"/>
      <c r="U1178" s="15"/>
      <c r="V1178" s="15"/>
      <c r="W1178" s="15"/>
      <c r="X1178" s="15"/>
      <c r="Y1178" s="15"/>
      <c r="Z1178" s="15"/>
      <c r="AA1178" s="15"/>
      <c r="AB1178" s="15"/>
      <c r="AC1178" s="15"/>
      <c r="AD1178" s="15"/>
      <c r="AE1178" s="15"/>
      <c r="AT1178" s="259" t="s">
        <v>157</v>
      </c>
      <c r="AU1178" s="259" t="s">
        <v>156</v>
      </c>
      <c r="AV1178" s="15" t="s">
        <v>155</v>
      </c>
      <c r="AW1178" s="15" t="s">
        <v>30</v>
      </c>
      <c r="AX1178" s="15" t="s">
        <v>80</v>
      </c>
      <c r="AY1178" s="259" t="s">
        <v>147</v>
      </c>
    </row>
    <row r="1179" s="2" customFormat="1" ht="16.5" customHeight="1">
      <c r="A1179" s="38"/>
      <c r="B1179" s="39"/>
      <c r="C1179" s="260" t="s">
        <v>1064</v>
      </c>
      <c r="D1179" s="260" t="s">
        <v>413</v>
      </c>
      <c r="E1179" s="261" t="s">
        <v>730</v>
      </c>
      <c r="F1179" s="262" t="s">
        <v>721</v>
      </c>
      <c r="G1179" s="263" t="s">
        <v>168</v>
      </c>
      <c r="H1179" s="264">
        <v>1.3440000000000001</v>
      </c>
      <c r="I1179" s="265"/>
      <c r="J1179" s="266">
        <f>ROUND(I1179*H1179,2)</f>
        <v>0</v>
      </c>
      <c r="K1179" s="262" t="s">
        <v>416</v>
      </c>
      <c r="L1179" s="267"/>
      <c r="M1179" s="268" t="s">
        <v>1</v>
      </c>
      <c r="N1179" s="269" t="s">
        <v>39</v>
      </c>
      <c r="O1179" s="91"/>
      <c r="P1179" s="223">
        <f>O1179*H1179</f>
        <v>0</v>
      </c>
      <c r="Q1179" s="223">
        <v>0</v>
      </c>
      <c r="R1179" s="223">
        <f>Q1179*H1179</f>
        <v>0</v>
      </c>
      <c r="S1179" s="223">
        <v>0</v>
      </c>
      <c r="T1179" s="224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5" t="s">
        <v>173</v>
      </c>
      <c r="AT1179" s="225" t="s">
        <v>413</v>
      </c>
      <c r="AU1179" s="225" t="s">
        <v>156</v>
      </c>
      <c r="AY1179" s="17" t="s">
        <v>147</v>
      </c>
      <c r="BE1179" s="226">
        <f>IF(N1179="základní",J1179,0)</f>
        <v>0</v>
      </c>
      <c r="BF1179" s="226">
        <f>IF(N1179="snížená",J1179,0)</f>
        <v>0</v>
      </c>
      <c r="BG1179" s="226">
        <f>IF(N1179="zákl. přenesená",J1179,0)</f>
        <v>0</v>
      </c>
      <c r="BH1179" s="226">
        <f>IF(N1179="sníž. přenesená",J1179,0)</f>
        <v>0</v>
      </c>
      <c r="BI1179" s="226">
        <f>IF(N1179="nulová",J1179,0)</f>
        <v>0</v>
      </c>
      <c r="BJ1179" s="17" t="s">
        <v>156</v>
      </c>
      <c r="BK1179" s="226">
        <f>ROUND(I1179*H1179,2)</f>
        <v>0</v>
      </c>
      <c r="BL1179" s="17" t="s">
        <v>155</v>
      </c>
      <c r="BM1179" s="225" t="s">
        <v>1065</v>
      </c>
    </row>
    <row r="1180" s="13" customFormat="1">
      <c r="A1180" s="13"/>
      <c r="B1180" s="227"/>
      <c r="C1180" s="228"/>
      <c r="D1180" s="229" t="s">
        <v>157</v>
      </c>
      <c r="E1180" s="230" t="s">
        <v>1</v>
      </c>
      <c r="F1180" s="231" t="s">
        <v>994</v>
      </c>
      <c r="G1180" s="228"/>
      <c r="H1180" s="230" t="s">
        <v>1</v>
      </c>
      <c r="I1180" s="232"/>
      <c r="J1180" s="228"/>
      <c r="K1180" s="228"/>
      <c r="L1180" s="233"/>
      <c r="M1180" s="234"/>
      <c r="N1180" s="235"/>
      <c r="O1180" s="235"/>
      <c r="P1180" s="235"/>
      <c r="Q1180" s="235"/>
      <c r="R1180" s="235"/>
      <c r="S1180" s="235"/>
      <c r="T1180" s="236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7" t="s">
        <v>157</v>
      </c>
      <c r="AU1180" s="237" t="s">
        <v>156</v>
      </c>
      <c r="AV1180" s="13" t="s">
        <v>80</v>
      </c>
      <c r="AW1180" s="13" t="s">
        <v>30</v>
      </c>
      <c r="AX1180" s="13" t="s">
        <v>14</v>
      </c>
      <c r="AY1180" s="237" t="s">
        <v>147</v>
      </c>
    </row>
    <row r="1181" s="14" customFormat="1">
      <c r="A1181" s="14"/>
      <c r="B1181" s="238"/>
      <c r="C1181" s="239"/>
      <c r="D1181" s="229" t="s">
        <v>157</v>
      </c>
      <c r="E1181" s="240" t="s">
        <v>1</v>
      </c>
      <c r="F1181" s="241" t="s">
        <v>1066</v>
      </c>
      <c r="G1181" s="239"/>
      <c r="H1181" s="242">
        <v>1.3440000000000001</v>
      </c>
      <c r="I1181" s="243"/>
      <c r="J1181" s="239"/>
      <c r="K1181" s="239"/>
      <c r="L1181" s="244"/>
      <c r="M1181" s="245"/>
      <c r="N1181" s="246"/>
      <c r="O1181" s="246"/>
      <c r="P1181" s="246"/>
      <c r="Q1181" s="246"/>
      <c r="R1181" s="246"/>
      <c r="S1181" s="246"/>
      <c r="T1181" s="247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48" t="s">
        <v>157</v>
      </c>
      <c r="AU1181" s="248" t="s">
        <v>156</v>
      </c>
      <c r="AV1181" s="14" t="s">
        <v>156</v>
      </c>
      <c r="AW1181" s="14" t="s">
        <v>30</v>
      </c>
      <c r="AX1181" s="14" t="s">
        <v>14</v>
      </c>
      <c r="AY1181" s="248" t="s">
        <v>147</v>
      </c>
    </row>
    <row r="1182" s="15" customFormat="1">
      <c r="A1182" s="15"/>
      <c r="B1182" s="249"/>
      <c r="C1182" s="250"/>
      <c r="D1182" s="229" t="s">
        <v>157</v>
      </c>
      <c r="E1182" s="251" t="s">
        <v>1</v>
      </c>
      <c r="F1182" s="252" t="s">
        <v>160</v>
      </c>
      <c r="G1182" s="250"/>
      <c r="H1182" s="253">
        <v>1.3440000000000001</v>
      </c>
      <c r="I1182" s="254"/>
      <c r="J1182" s="250"/>
      <c r="K1182" s="250"/>
      <c r="L1182" s="255"/>
      <c r="M1182" s="256"/>
      <c r="N1182" s="257"/>
      <c r="O1182" s="257"/>
      <c r="P1182" s="257"/>
      <c r="Q1182" s="257"/>
      <c r="R1182" s="257"/>
      <c r="S1182" s="257"/>
      <c r="T1182" s="258"/>
      <c r="U1182" s="15"/>
      <c r="V1182" s="15"/>
      <c r="W1182" s="15"/>
      <c r="X1182" s="15"/>
      <c r="Y1182" s="15"/>
      <c r="Z1182" s="15"/>
      <c r="AA1182" s="15"/>
      <c r="AB1182" s="15"/>
      <c r="AC1182" s="15"/>
      <c r="AD1182" s="15"/>
      <c r="AE1182" s="15"/>
      <c r="AT1182" s="259" t="s">
        <v>157</v>
      </c>
      <c r="AU1182" s="259" t="s">
        <v>156</v>
      </c>
      <c r="AV1182" s="15" t="s">
        <v>155</v>
      </c>
      <c r="AW1182" s="15" t="s">
        <v>30</v>
      </c>
      <c r="AX1182" s="15" t="s">
        <v>80</v>
      </c>
      <c r="AY1182" s="259" t="s">
        <v>147</v>
      </c>
    </row>
    <row r="1183" s="2" customFormat="1" ht="16.5" customHeight="1">
      <c r="A1183" s="38"/>
      <c r="B1183" s="39"/>
      <c r="C1183" s="260" t="s">
        <v>743</v>
      </c>
      <c r="D1183" s="260" t="s">
        <v>413</v>
      </c>
      <c r="E1183" s="261" t="s">
        <v>733</v>
      </c>
      <c r="F1183" s="262" t="s">
        <v>734</v>
      </c>
      <c r="G1183" s="263" t="s">
        <v>168</v>
      </c>
      <c r="H1183" s="264">
        <v>3.3599999999999999</v>
      </c>
      <c r="I1183" s="265"/>
      <c r="J1183" s="266">
        <f>ROUND(I1183*H1183,2)</f>
        <v>0</v>
      </c>
      <c r="K1183" s="262" t="s">
        <v>416</v>
      </c>
      <c r="L1183" s="267"/>
      <c r="M1183" s="268" t="s">
        <v>1</v>
      </c>
      <c r="N1183" s="269" t="s">
        <v>39</v>
      </c>
      <c r="O1183" s="91"/>
      <c r="P1183" s="223">
        <f>O1183*H1183</f>
        <v>0</v>
      </c>
      <c r="Q1183" s="223">
        <v>0</v>
      </c>
      <c r="R1183" s="223">
        <f>Q1183*H1183</f>
        <v>0</v>
      </c>
      <c r="S1183" s="223">
        <v>0</v>
      </c>
      <c r="T1183" s="224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5" t="s">
        <v>173</v>
      </c>
      <c r="AT1183" s="225" t="s">
        <v>413</v>
      </c>
      <c r="AU1183" s="225" t="s">
        <v>156</v>
      </c>
      <c r="AY1183" s="17" t="s">
        <v>147</v>
      </c>
      <c r="BE1183" s="226">
        <f>IF(N1183="základní",J1183,0)</f>
        <v>0</v>
      </c>
      <c r="BF1183" s="226">
        <f>IF(N1183="snížená",J1183,0)</f>
        <v>0</v>
      </c>
      <c r="BG1183" s="226">
        <f>IF(N1183="zákl. přenesená",J1183,0)</f>
        <v>0</v>
      </c>
      <c r="BH1183" s="226">
        <f>IF(N1183="sníž. přenesená",J1183,0)</f>
        <v>0</v>
      </c>
      <c r="BI1183" s="226">
        <f>IF(N1183="nulová",J1183,0)</f>
        <v>0</v>
      </c>
      <c r="BJ1183" s="17" t="s">
        <v>156</v>
      </c>
      <c r="BK1183" s="226">
        <f>ROUND(I1183*H1183,2)</f>
        <v>0</v>
      </c>
      <c r="BL1183" s="17" t="s">
        <v>155</v>
      </c>
      <c r="BM1183" s="225" t="s">
        <v>1067</v>
      </c>
    </row>
    <row r="1184" s="13" customFormat="1">
      <c r="A1184" s="13"/>
      <c r="B1184" s="227"/>
      <c r="C1184" s="228"/>
      <c r="D1184" s="229" t="s">
        <v>157</v>
      </c>
      <c r="E1184" s="230" t="s">
        <v>1</v>
      </c>
      <c r="F1184" s="231" t="s">
        <v>994</v>
      </c>
      <c r="G1184" s="228"/>
      <c r="H1184" s="230" t="s">
        <v>1</v>
      </c>
      <c r="I1184" s="232"/>
      <c r="J1184" s="228"/>
      <c r="K1184" s="228"/>
      <c r="L1184" s="233"/>
      <c r="M1184" s="234"/>
      <c r="N1184" s="235"/>
      <c r="O1184" s="235"/>
      <c r="P1184" s="235"/>
      <c r="Q1184" s="235"/>
      <c r="R1184" s="235"/>
      <c r="S1184" s="235"/>
      <c r="T1184" s="236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7" t="s">
        <v>157</v>
      </c>
      <c r="AU1184" s="237" t="s">
        <v>156</v>
      </c>
      <c r="AV1184" s="13" t="s">
        <v>80</v>
      </c>
      <c r="AW1184" s="13" t="s">
        <v>30</v>
      </c>
      <c r="AX1184" s="13" t="s">
        <v>14</v>
      </c>
      <c r="AY1184" s="237" t="s">
        <v>147</v>
      </c>
    </row>
    <row r="1185" s="14" customFormat="1">
      <c r="A1185" s="14"/>
      <c r="B1185" s="238"/>
      <c r="C1185" s="239"/>
      <c r="D1185" s="229" t="s">
        <v>157</v>
      </c>
      <c r="E1185" s="240" t="s">
        <v>1</v>
      </c>
      <c r="F1185" s="241" t="s">
        <v>1068</v>
      </c>
      <c r="G1185" s="239"/>
      <c r="H1185" s="242">
        <v>3.3599999999999999</v>
      </c>
      <c r="I1185" s="243"/>
      <c r="J1185" s="239"/>
      <c r="K1185" s="239"/>
      <c r="L1185" s="244"/>
      <c r="M1185" s="245"/>
      <c r="N1185" s="246"/>
      <c r="O1185" s="246"/>
      <c r="P1185" s="246"/>
      <c r="Q1185" s="246"/>
      <c r="R1185" s="246"/>
      <c r="S1185" s="246"/>
      <c r="T1185" s="247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8" t="s">
        <v>157</v>
      </c>
      <c r="AU1185" s="248" t="s">
        <v>156</v>
      </c>
      <c r="AV1185" s="14" t="s">
        <v>156</v>
      </c>
      <c r="AW1185" s="14" t="s">
        <v>30</v>
      </c>
      <c r="AX1185" s="14" t="s">
        <v>14</v>
      </c>
      <c r="AY1185" s="248" t="s">
        <v>147</v>
      </c>
    </row>
    <row r="1186" s="15" customFormat="1">
      <c r="A1186" s="15"/>
      <c r="B1186" s="249"/>
      <c r="C1186" s="250"/>
      <c r="D1186" s="229" t="s">
        <v>157</v>
      </c>
      <c r="E1186" s="251" t="s">
        <v>1</v>
      </c>
      <c r="F1186" s="252" t="s">
        <v>160</v>
      </c>
      <c r="G1186" s="250"/>
      <c r="H1186" s="253">
        <v>3.3599999999999999</v>
      </c>
      <c r="I1186" s="254"/>
      <c r="J1186" s="250"/>
      <c r="K1186" s="250"/>
      <c r="L1186" s="255"/>
      <c r="M1186" s="256"/>
      <c r="N1186" s="257"/>
      <c r="O1186" s="257"/>
      <c r="P1186" s="257"/>
      <c r="Q1186" s="257"/>
      <c r="R1186" s="257"/>
      <c r="S1186" s="257"/>
      <c r="T1186" s="258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59" t="s">
        <v>157</v>
      </c>
      <c r="AU1186" s="259" t="s">
        <v>156</v>
      </c>
      <c r="AV1186" s="15" t="s">
        <v>155</v>
      </c>
      <c r="AW1186" s="15" t="s">
        <v>30</v>
      </c>
      <c r="AX1186" s="15" t="s">
        <v>80</v>
      </c>
      <c r="AY1186" s="259" t="s">
        <v>147</v>
      </c>
    </row>
    <row r="1187" s="2" customFormat="1" ht="24.15" customHeight="1">
      <c r="A1187" s="38"/>
      <c r="B1187" s="39"/>
      <c r="C1187" s="214" t="s">
        <v>1069</v>
      </c>
      <c r="D1187" s="214" t="s">
        <v>150</v>
      </c>
      <c r="E1187" s="215" t="s">
        <v>738</v>
      </c>
      <c r="F1187" s="216" t="s">
        <v>739</v>
      </c>
      <c r="G1187" s="217" t="s">
        <v>267</v>
      </c>
      <c r="H1187" s="218">
        <v>0.037999999999999999</v>
      </c>
      <c r="I1187" s="219"/>
      <c r="J1187" s="220">
        <f>ROUND(I1187*H1187,2)</f>
        <v>0</v>
      </c>
      <c r="K1187" s="216" t="s">
        <v>154</v>
      </c>
      <c r="L1187" s="44"/>
      <c r="M1187" s="221" t="s">
        <v>1</v>
      </c>
      <c r="N1187" s="222" t="s">
        <v>39</v>
      </c>
      <c r="O1187" s="91"/>
      <c r="P1187" s="223">
        <f>O1187*H1187</f>
        <v>0</v>
      </c>
      <c r="Q1187" s="223">
        <v>0</v>
      </c>
      <c r="R1187" s="223">
        <f>Q1187*H1187</f>
        <v>0</v>
      </c>
      <c r="S1187" s="223">
        <v>0</v>
      </c>
      <c r="T1187" s="224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25" t="s">
        <v>155</v>
      </c>
      <c r="AT1187" s="225" t="s">
        <v>150</v>
      </c>
      <c r="AU1187" s="225" t="s">
        <v>156</v>
      </c>
      <c r="AY1187" s="17" t="s">
        <v>147</v>
      </c>
      <c r="BE1187" s="226">
        <f>IF(N1187="základní",J1187,0)</f>
        <v>0</v>
      </c>
      <c r="BF1187" s="226">
        <f>IF(N1187="snížená",J1187,0)</f>
        <v>0</v>
      </c>
      <c r="BG1187" s="226">
        <f>IF(N1187="zákl. přenesená",J1187,0)</f>
        <v>0</v>
      </c>
      <c r="BH1187" s="226">
        <f>IF(N1187="sníž. přenesená",J1187,0)</f>
        <v>0</v>
      </c>
      <c r="BI1187" s="226">
        <f>IF(N1187="nulová",J1187,0)</f>
        <v>0</v>
      </c>
      <c r="BJ1187" s="17" t="s">
        <v>156</v>
      </c>
      <c r="BK1187" s="226">
        <f>ROUND(I1187*H1187,2)</f>
        <v>0</v>
      </c>
      <c r="BL1187" s="17" t="s">
        <v>155</v>
      </c>
      <c r="BM1187" s="225" t="s">
        <v>1070</v>
      </c>
    </row>
    <row r="1188" s="12" customFormat="1" ht="22.8" customHeight="1">
      <c r="A1188" s="12"/>
      <c r="B1188" s="198"/>
      <c r="C1188" s="199"/>
      <c r="D1188" s="200" t="s">
        <v>72</v>
      </c>
      <c r="E1188" s="212" t="s">
        <v>1071</v>
      </c>
      <c r="F1188" s="212" t="s">
        <v>1072</v>
      </c>
      <c r="G1188" s="199"/>
      <c r="H1188" s="199"/>
      <c r="I1188" s="202"/>
      <c r="J1188" s="213">
        <f>BK1188</f>
        <v>0</v>
      </c>
      <c r="K1188" s="199"/>
      <c r="L1188" s="204"/>
      <c r="M1188" s="205"/>
      <c r="N1188" s="206"/>
      <c r="O1188" s="206"/>
      <c r="P1188" s="207">
        <f>SUM(P1189:P1193)</f>
        <v>0</v>
      </c>
      <c r="Q1188" s="206"/>
      <c r="R1188" s="207">
        <f>SUM(R1189:R1193)</f>
        <v>0</v>
      </c>
      <c r="S1188" s="206"/>
      <c r="T1188" s="208">
        <f>SUM(T1189:T1193)</f>
        <v>0</v>
      </c>
      <c r="U1188" s="12"/>
      <c r="V1188" s="12"/>
      <c r="W1188" s="12"/>
      <c r="X1188" s="12"/>
      <c r="Y1188" s="12"/>
      <c r="Z1188" s="12"/>
      <c r="AA1188" s="12"/>
      <c r="AB1188" s="12"/>
      <c r="AC1188" s="12"/>
      <c r="AD1188" s="12"/>
      <c r="AE1188" s="12"/>
      <c r="AR1188" s="209" t="s">
        <v>80</v>
      </c>
      <c r="AT1188" s="210" t="s">
        <v>72</v>
      </c>
      <c r="AU1188" s="210" t="s">
        <v>80</v>
      </c>
      <c r="AY1188" s="209" t="s">
        <v>147</v>
      </c>
      <c r="BK1188" s="211">
        <f>SUM(BK1189:BK1193)</f>
        <v>0</v>
      </c>
    </row>
    <row r="1189" s="2" customFormat="1" ht="24.15" customHeight="1">
      <c r="A1189" s="38"/>
      <c r="B1189" s="39"/>
      <c r="C1189" s="214" t="s">
        <v>747</v>
      </c>
      <c r="D1189" s="214" t="s">
        <v>150</v>
      </c>
      <c r="E1189" s="215" t="s">
        <v>1073</v>
      </c>
      <c r="F1189" s="216" t="s">
        <v>1074</v>
      </c>
      <c r="G1189" s="217" t="s">
        <v>217</v>
      </c>
      <c r="H1189" s="218">
        <v>3.2000000000000002</v>
      </c>
      <c r="I1189" s="219"/>
      <c r="J1189" s="220">
        <f>ROUND(I1189*H1189,2)</f>
        <v>0</v>
      </c>
      <c r="K1189" s="216" t="s">
        <v>154</v>
      </c>
      <c r="L1189" s="44"/>
      <c r="M1189" s="221" t="s">
        <v>1</v>
      </c>
      <c r="N1189" s="222" t="s">
        <v>39</v>
      </c>
      <c r="O1189" s="91"/>
      <c r="P1189" s="223">
        <f>O1189*H1189</f>
        <v>0</v>
      </c>
      <c r="Q1189" s="223">
        <v>0</v>
      </c>
      <c r="R1189" s="223">
        <f>Q1189*H1189</f>
        <v>0</v>
      </c>
      <c r="S1189" s="223">
        <v>0</v>
      </c>
      <c r="T1189" s="224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225" t="s">
        <v>155</v>
      </c>
      <c r="AT1189" s="225" t="s">
        <v>150</v>
      </c>
      <c r="AU1189" s="225" t="s">
        <v>156</v>
      </c>
      <c r="AY1189" s="17" t="s">
        <v>147</v>
      </c>
      <c r="BE1189" s="226">
        <f>IF(N1189="základní",J1189,0)</f>
        <v>0</v>
      </c>
      <c r="BF1189" s="226">
        <f>IF(N1189="snížená",J1189,0)</f>
        <v>0</v>
      </c>
      <c r="BG1189" s="226">
        <f>IF(N1189="zákl. přenesená",J1189,0)</f>
        <v>0</v>
      </c>
      <c r="BH1189" s="226">
        <f>IF(N1189="sníž. přenesená",J1189,0)</f>
        <v>0</v>
      </c>
      <c r="BI1189" s="226">
        <f>IF(N1189="nulová",J1189,0)</f>
        <v>0</v>
      </c>
      <c r="BJ1189" s="17" t="s">
        <v>156</v>
      </c>
      <c r="BK1189" s="226">
        <f>ROUND(I1189*H1189,2)</f>
        <v>0</v>
      </c>
      <c r="BL1189" s="17" t="s">
        <v>155</v>
      </c>
      <c r="BM1189" s="225" t="s">
        <v>1075</v>
      </c>
    </row>
    <row r="1190" s="13" customFormat="1">
      <c r="A1190" s="13"/>
      <c r="B1190" s="227"/>
      <c r="C1190" s="228"/>
      <c r="D1190" s="229" t="s">
        <v>157</v>
      </c>
      <c r="E1190" s="230" t="s">
        <v>1</v>
      </c>
      <c r="F1190" s="231" t="s">
        <v>1076</v>
      </c>
      <c r="G1190" s="228"/>
      <c r="H1190" s="230" t="s">
        <v>1</v>
      </c>
      <c r="I1190" s="232"/>
      <c r="J1190" s="228"/>
      <c r="K1190" s="228"/>
      <c r="L1190" s="233"/>
      <c r="M1190" s="234"/>
      <c r="N1190" s="235"/>
      <c r="O1190" s="235"/>
      <c r="P1190" s="235"/>
      <c r="Q1190" s="235"/>
      <c r="R1190" s="235"/>
      <c r="S1190" s="235"/>
      <c r="T1190" s="236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7" t="s">
        <v>157</v>
      </c>
      <c r="AU1190" s="237" t="s">
        <v>156</v>
      </c>
      <c r="AV1190" s="13" t="s">
        <v>80</v>
      </c>
      <c r="AW1190" s="13" t="s">
        <v>30</v>
      </c>
      <c r="AX1190" s="13" t="s">
        <v>14</v>
      </c>
      <c r="AY1190" s="237" t="s">
        <v>147</v>
      </c>
    </row>
    <row r="1191" s="14" customFormat="1">
      <c r="A1191" s="14"/>
      <c r="B1191" s="238"/>
      <c r="C1191" s="239"/>
      <c r="D1191" s="229" t="s">
        <v>157</v>
      </c>
      <c r="E1191" s="240" t="s">
        <v>1</v>
      </c>
      <c r="F1191" s="241" t="s">
        <v>1077</v>
      </c>
      <c r="G1191" s="239"/>
      <c r="H1191" s="242">
        <v>3.2000000000000002</v>
      </c>
      <c r="I1191" s="243"/>
      <c r="J1191" s="239"/>
      <c r="K1191" s="239"/>
      <c r="L1191" s="244"/>
      <c r="M1191" s="245"/>
      <c r="N1191" s="246"/>
      <c r="O1191" s="246"/>
      <c r="P1191" s="246"/>
      <c r="Q1191" s="246"/>
      <c r="R1191" s="246"/>
      <c r="S1191" s="246"/>
      <c r="T1191" s="247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8" t="s">
        <v>157</v>
      </c>
      <c r="AU1191" s="248" t="s">
        <v>156</v>
      </c>
      <c r="AV1191" s="14" t="s">
        <v>156</v>
      </c>
      <c r="AW1191" s="14" t="s">
        <v>30</v>
      </c>
      <c r="AX1191" s="14" t="s">
        <v>14</v>
      </c>
      <c r="AY1191" s="248" t="s">
        <v>147</v>
      </c>
    </row>
    <row r="1192" s="15" customFormat="1">
      <c r="A1192" s="15"/>
      <c r="B1192" s="249"/>
      <c r="C1192" s="250"/>
      <c r="D1192" s="229" t="s">
        <v>157</v>
      </c>
      <c r="E1192" s="251" t="s">
        <v>1</v>
      </c>
      <c r="F1192" s="252" t="s">
        <v>160</v>
      </c>
      <c r="G1192" s="250"/>
      <c r="H1192" s="253">
        <v>3.2000000000000002</v>
      </c>
      <c r="I1192" s="254"/>
      <c r="J1192" s="250"/>
      <c r="K1192" s="250"/>
      <c r="L1192" s="255"/>
      <c r="M1192" s="256"/>
      <c r="N1192" s="257"/>
      <c r="O1192" s="257"/>
      <c r="P1192" s="257"/>
      <c r="Q1192" s="257"/>
      <c r="R1192" s="257"/>
      <c r="S1192" s="257"/>
      <c r="T1192" s="258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59" t="s">
        <v>157</v>
      </c>
      <c r="AU1192" s="259" t="s">
        <v>156</v>
      </c>
      <c r="AV1192" s="15" t="s">
        <v>155</v>
      </c>
      <c r="AW1192" s="15" t="s">
        <v>30</v>
      </c>
      <c r="AX1192" s="15" t="s">
        <v>80</v>
      </c>
      <c r="AY1192" s="259" t="s">
        <v>147</v>
      </c>
    </row>
    <row r="1193" s="2" customFormat="1" ht="37.8" customHeight="1">
      <c r="A1193" s="38"/>
      <c r="B1193" s="39"/>
      <c r="C1193" s="214" t="s">
        <v>1078</v>
      </c>
      <c r="D1193" s="214" t="s">
        <v>150</v>
      </c>
      <c r="E1193" s="215" t="s">
        <v>1079</v>
      </c>
      <c r="F1193" s="216" t="s">
        <v>1080</v>
      </c>
      <c r="G1193" s="217" t="s">
        <v>267</v>
      </c>
      <c r="H1193" s="218">
        <v>0.058999999999999997</v>
      </c>
      <c r="I1193" s="219"/>
      <c r="J1193" s="220">
        <f>ROUND(I1193*H1193,2)</f>
        <v>0</v>
      </c>
      <c r="K1193" s="216" t="s">
        <v>154</v>
      </c>
      <c r="L1193" s="44"/>
      <c r="M1193" s="221" t="s">
        <v>1</v>
      </c>
      <c r="N1193" s="222" t="s">
        <v>39</v>
      </c>
      <c r="O1193" s="91"/>
      <c r="P1193" s="223">
        <f>O1193*H1193</f>
        <v>0</v>
      </c>
      <c r="Q1193" s="223">
        <v>0</v>
      </c>
      <c r="R1193" s="223">
        <f>Q1193*H1193</f>
        <v>0</v>
      </c>
      <c r="S1193" s="223">
        <v>0</v>
      </c>
      <c r="T1193" s="224">
        <f>S1193*H1193</f>
        <v>0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25" t="s">
        <v>155</v>
      </c>
      <c r="AT1193" s="225" t="s">
        <v>150</v>
      </c>
      <c r="AU1193" s="225" t="s">
        <v>156</v>
      </c>
      <c r="AY1193" s="17" t="s">
        <v>147</v>
      </c>
      <c r="BE1193" s="226">
        <f>IF(N1193="základní",J1193,0)</f>
        <v>0</v>
      </c>
      <c r="BF1193" s="226">
        <f>IF(N1193="snížená",J1193,0)</f>
        <v>0</v>
      </c>
      <c r="BG1193" s="226">
        <f>IF(N1193="zákl. přenesená",J1193,0)</f>
        <v>0</v>
      </c>
      <c r="BH1193" s="226">
        <f>IF(N1193="sníž. přenesená",J1193,0)</f>
        <v>0</v>
      </c>
      <c r="BI1193" s="226">
        <f>IF(N1193="nulová",J1193,0)</f>
        <v>0</v>
      </c>
      <c r="BJ1193" s="17" t="s">
        <v>156</v>
      </c>
      <c r="BK1193" s="226">
        <f>ROUND(I1193*H1193,2)</f>
        <v>0</v>
      </c>
      <c r="BL1193" s="17" t="s">
        <v>155</v>
      </c>
      <c r="BM1193" s="225" t="s">
        <v>1081</v>
      </c>
    </row>
    <row r="1194" s="12" customFormat="1" ht="22.8" customHeight="1">
      <c r="A1194" s="12"/>
      <c r="B1194" s="198"/>
      <c r="C1194" s="199"/>
      <c r="D1194" s="200" t="s">
        <v>72</v>
      </c>
      <c r="E1194" s="212" t="s">
        <v>312</v>
      </c>
      <c r="F1194" s="212" t="s">
        <v>313</v>
      </c>
      <c r="G1194" s="199"/>
      <c r="H1194" s="199"/>
      <c r="I1194" s="202"/>
      <c r="J1194" s="213">
        <f>BK1194</f>
        <v>0</v>
      </c>
      <c r="K1194" s="199"/>
      <c r="L1194" s="204"/>
      <c r="M1194" s="205"/>
      <c r="N1194" s="206"/>
      <c r="O1194" s="206"/>
      <c r="P1194" s="207">
        <f>SUM(P1195:P1199)</f>
        <v>0</v>
      </c>
      <c r="Q1194" s="206"/>
      <c r="R1194" s="207">
        <f>SUM(R1195:R1199)</f>
        <v>0</v>
      </c>
      <c r="S1194" s="206"/>
      <c r="T1194" s="208">
        <f>SUM(T1195:T1199)</f>
        <v>0</v>
      </c>
      <c r="U1194" s="12"/>
      <c r="V1194" s="12"/>
      <c r="W1194" s="12"/>
      <c r="X1194" s="12"/>
      <c r="Y1194" s="12"/>
      <c r="Z1194" s="12"/>
      <c r="AA1194" s="12"/>
      <c r="AB1194" s="12"/>
      <c r="AC1194" s="12"/>
      <c r="AD1194" s="12"/>
      <c r="AE1194" s="12"/>
      <c r="AR1194" s="209" t="s">
        <v>80</v>
      </c>
      <c r="AT1194" s="210" t="s">
        <v>72</v>
      </c>
      <c r="AU1194" s="210" t="s">
        <v>80</v>
      </c>
      <c r="AY1194" s="209" t="s">
        <v>147</v>
      </c>
      <c r="BK1194" s="211">
        <f>SUM(BK1195:BK1199)</f>
        <v>0</v>
      </c>
    </row>
    <row r="1195" s="2" customFormat="1" ht="24.15" customHeight="1">
      <c r="A1195" s="38"/>
      <c r="B1195" s="39"/>
      <c r="C1195" s="214" t="s">
        <v>750</v>
      </c>
      <c r="D1195" s="214" t="s">
        <v>150</v>
      </c>
      <c r="E1195" s="215" t="s">
        <v>1082</v>
      </c>
      <c r="F1195" s="216" t="s">
        <v>763</v>
      </c>
      <c r="G1195" s="217" t="s">
        <v>217</v>
      </c>
      <c r="H1195" s="218">
        <v>9.8499999999999996</v>
      </c>
      <c r="I1195" s="219"/>
      <c r="J1195" s="220">
        <f>ROUND(I1195*H1195,2)</f>
        <v>0</v>
      </c>
      <c r="K1195" s="216" t="s">
        <v>154</v>
      </c>
      <c r="L1195" s="44"/>
      <c r="M1195" s="221" t="s">
        <v>1</v>
      </c>
      <c r="N1195" s="222" t="s">
        <v>39</v>
      </c>
      <c r="O1195" s="91"/>
      <c r="P1195" s="223">
        <f>O1195*H1195</f>
        <v>0</v>
      </c>
      <c r="Q1195" s="223">
        <v>0</v>
      </c>
      <c r="R1195" s="223">
        <f>Q1195*H1195</f>
        <v>0</v>
      </c>
      <c r="S1195" s="223">
        <v>0</v>
      </c>
      <c r="T1195" s="224">
        <f>S1195*H1195</f>
        <v>0</v>
      </c>
      <c r="U1195" s="38"/>
      <c r="V1195" s="38"/>
      <c r="W1195" s="38"/>
      <c r="X1195" s="38"/>
      <c r="Y1195" s="38"/>
      <c r="Z1195" s="38"/>
      <c r="AA1195" s="38"/>
      <c r="AB1195" s="38"/>
      <c r="AC1195" s="38"/>
      <c r="AD1195" s="38"/>
      <c r="AE1195" s="38"/>
      <c r="AR1195" s="225" t="s">
        <v>155</v>
      </c>
      <c r="AT1195" s="225" t="s">
        <v>150</v>
      </c>
      <c r="AU1195" s="225" t="s">
        <v>156</v>
      </c>
      <c r="AY1195" s="17" t="s">
        <v>147</v>
      </c>
      <c r="BE1195" s="226">
        <f>IF(N1195="základní",J1195,0)</f>
        <v>0</v>
      </c>
      <c r="BF1195" s="226">
        <f>IF(N1195="snížená",J1195,0)</f>
        <v>0</v>
      </c>
      <c r="BG1195" s="226">
        <f>IF(N1195="zákl. přenesená",J1195,0)</f>
        <v>0</v>
      </c>
      <c r="BH1195" s="226">
        <f>IF(N1195="sníž. přenesená",J1195,0)</f>
        <v>0</v>
      </c>
      <c r="BI1195" s="226">
        <f>IF(N1195="nulová",J1195,0)</f>
        <v>0</v>
      </c>
      <c r="BJ1195" s="17" t="s">
        <v>156</v>
      </c>
      <c r="BK1195" s="226">
        <f>ROUND(I1195*H1195,2)</f>
        <v>0</v>
      </c>
      <c r="BL1195" s="17" t="s">
        <v>155</v>
      </c>
      <c r="BM1195" s="225" t="s">
        <v>1083</v>
      </c>
    </row>
    <row r="1196" s="13" customFormat="1">
      <c r="A1196" s="13"/>
      <c r="B1196" s="227"/>
      <c r="C1196" s="228"/>
      <c r="D1196" s="229" t="s">
        <v>157</v>
      </c>
      <c r="E1196" s="230" t="s">
        <v>1</v>
      </c>
      <c r="F1196" s="231" t="s">
        <v>1084</v>
      </c>
      <c r="G1196" s="228"/>
      <c r="H1196" s="230" t="s">
        <v>1</v>
      </c>
      <c r="I1196" s="232"/>
      <c r="J1196" s="228"/>
      <c r="K1196" s="228"/>
      <c r="L1196" s="233"/>
      <c r="M1196" s="234"/>
      <c r="N1196" s="235"/>
      <c r="O1196" s="235"/>
      <c r="P1196" s="235"/>
      <c r="Q1196" s="235"/>
      <c r="R1196" s="235"/>
      <c r="S1196" s="235"/>
      <c r="T1196" s="236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7" t="s">
        <v>157</v>
      </c>
      <c r="AU1196" s="237" t="s">
        <v>156</v>
      </c>
      <c r="AV1196" s="13" t="s">
        <v>80</v>
      </c>
      <c r="AW1196" s="13" t="s">
        <v>30</v>
      </c>
      <c r="AX1196" s="13" t="s">
        <v>14</v>
      </c>
      <c r="AY1196" s="237" t="s">
        <v>147</v>
      </c>
    </row>
    <row r="1197" s="14" customFormat="1">
      <c r="A1197" s="14"/>
      <c r="B1197" s="238"/>
      <c r="C1197" s="239"/>
      <c r="D1197" s="229" t="s">
        <v>157</v>
      </c>
      <c r="E1197" s="240" t="s">
        <v>1</v>
      </c>
      <c r="F1197" s="241" t="s">
        <v>985</v>
      </c>
      <c r="G1197" s="239"/>
      <c r="H1197" s="242">
        <v>9.8499999999999996</v>
      </c>
      <c r="I1197" s="243"/>
      <c r="J1197" s="239"/>
      <c r="K1197" s="239"/>
      <c r="L1197" s="244"/>
      <c r="M1197" s="245"/>
      <c r="N1197" s="246"/>
      <c r="O1197" s="246"/>
      <c r="P1197" s="246"/>
      <c r="Q1197" s="246"/>
      <c r="R1197" s="246"/>
      <c r="S1197" s="246"/>
      <c r="T1197" s="247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48" t="s">
        <v>157</v>
      </c>
      <c r="AU1197" s="248" t="s">
        <v>156</v>
      </c>
      <c r="AV1197" s="14" t="s">
        <v>156</v>
      </c>
      <c r="AW1197" s="14" t="s">
        <v>30</v>
      </c>
      <c r="AX1197" s="14" t="s">
        <v>14</v>
      </c>
      <c r="AY1197" s="248" t="s">
        <v>147</v>
      </c>
    </row>
    <row r="1198" s="15" customFormat="1">
      <c r="A1198" s="15"/>
      <c r="B1198" s="249"/>
      <c r="C1198" s="250"/>
      <c r="D1198" s="229" t="s">
        <v>157</v>
      </c>
      <c r="E1198" s="251" t="s">
        <v>1</v>
      </c>
      <c r="F1198" s="252" t="s">
        <v>160</v>
      </c>
      <c r="G1198" s="250"/>
      <c r="H1198" s="253">
        <v>9.8499999999999996</v>
      </c>
      <c r="I1198" s="254"/>
      <c r="J1198" s="250"/>
      <c r="K1198" s="250"/>
      <c r="L1198" s="255"/>
      <c r="M1198" s="256"/>
      <c r="N1198" s="257"/>
      <c r="O1198" s="257"/>
      <c r="P1198" s="257"/>
      <c r="Q1198" s="257"/>
      <c r="R1198" s="257"/>
      <c r="S1198" s="257"/>
      <c r="T1198" s="258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T1198" s="259" t="s">
        <v>157</v>
      </c>
      <c r="AU1198" s="259" t="s">
        <v>156</v>
      </c>
      <c r="AV1198" s="15" t="s">
        <v>155</v>
      </c>
      <c r="AW1198" s="15" t="s">
        <v>30</v>
      </c>
      <c r="AX1198" s="15" t="s">
        <v>80</v>
      </c>
      <c r="AY1198" s="259" t="s">
        <v>147</v>
      </c>
    </row>
    <row r="1199" s="2" customFormat="1" ht="24.15" customHeight="1">
      <c r="A1199" s="38"/>
      <c r="B1199" s="39"/>
      <c r="C1199" s="214" t="s">
        <v>1085</v>
      </c>
      <c r="D1199" s="214" t="s">
        <v>150</v>
      </c>
      <c r="E1199" s="215" t="s">
        <v>766</v>
      </c>
      <c r="F1199" s="216" t="s">
        <v>767</v>
      </c>
      <c r="G1199" s="217" t="s">
        <v>267</v>
      </c>
      <c r="H1199" s="218">
        <v>0.035000000000000003</v>
      </c>
      <c r="I1199" s="219"/>
      <c r="J1199" s="220">
        <f>ROUND(I1199*H1199,2)</f>
        <v>0</v>
      </c>
      <c r="K1199" s="216" t="s">
        <v>154</v>
      </c>
      <c r="L1199" s="44"/>
      <c r="M1199" s="221" t="s">
        <v>1</v>
      </c>
      <c r="N1199" s="222" t="s">
        <v>39</v>
      </c>
      <c r="O1199" s="91"/>
      <c r="P1199" s="223">
        <f>O1199*H1199</f>
        <v>0</v>
      </c>
      <c r="Q1199" s="223">
        <v>0</v>
      </c>
      <c r="R1199" s="223">
        <f>Q1199*H1199</f>
        <v>0</v>
      </c>
      <c r="S1199" s="223">
        <v>0</v>
      </c>
      <c r="T1199" s="224">
        <f>S1199*H1199</f>
        <v>0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5" t="s">
        <v>155</v>
      </c>
      <c r="AT1199" s="225" t="s">
        <v>150</v>
      </c>
      <c r="AU1199" s="225" t="s">
        <v>156</v>
      </c>
      <c r="AY1199" s="17" t="s">
        <v>147</v>
      </c>
      <c r="BE1199" s="226">
        <f>IF(N1199="základní",J1199,0)</f>
        <v>0</v>
      </c>
      <c r="BF1199" s="226">
        <f>IF(N1199="snížená",J1199,0)</f>
        <v>0</v>
      </c>
      <c r="BG1199" s="226">
        <f>IF(N1199="zákl. přenesená",J1199,0)</f>
        <v>0</v>
      </c>
      <c r="BH1199" s="226">
        <f>IF(N1199="sníž. přenesená",J1199,0)</f>
        <v>0</v>
      </c>
      <c r="BI1199" s="226">
        <f>IF(N1199="nulová",J1199,0)</f>
        <v>0</v>
      </c>
      <c r="BJ1199" s="17" t="s">
        <v>156</v>
      </c>
      <c r="BK1199" s="226">
        <f>ROUND(I1199*H1199,2)</f>
        <v>0</v>
      </c>
      <c r="BL1199" s="17" t="s">
        <v>155</v>
      </c>
      <c r="BM1199" s="225" t="s">
        <v>1086</v>
      </c>
    </row>
    <row r="1200" s="12" customFormat="1" ht="22.8" customHeight="1">
      <c r="A1200" s="12"/>
      <c r="B1200" s="198"/>
      <c r="C1200" s="199"/>
      <c r="D1200" s="200" t="s">
        <v>72</v>
      </c>
      <c r="E1200" s="212" t="s">
        <v>338</v>
      </c>
      <c r="F1200" s="212" t="s">
        <v>339</v>
      </c>
      <c r="G1200" s="199"/>
      <c r="H1200" s="199"/>
      <c r="I1200" s="202"/>
      <c r="J1200" s="213">
        <f>BK1200</f>
        <v>0</v>
      </c>
      <c r="K1200" s="199"/>
      <c r="L1200" s="204"/>
      <c r="M1200" s="205"/>
      <c r="N1200" s="206"/>
      <c r="O1200" s="206"/>
      <c r="P1200" s="207">
        <f>SUM(P1201:P1213)</f>
        <v>0</v>
      </c>
      <c r="Q1200" s="206"/>
      <c r="R1200" s="207">
        <f>SUM(R1201:R1213)</f>
        <v>0</v>
      </c>
      <c r="S1200" s="206"/>
      <c r="T1200" s="208">
        <f>SUM(T1201:T1213)</f>
        <v>0</v>
      </c>
      <c r="U1200" s="12"/>
      <c r="V1200" s="12"/>
      <c r="W1200" s="12"/>
      <c r="X1200" s="12"/>
      <c r="Y1200" s="12"/>
      <c r="Z1200" s="12"/>
      <c r="AA1200" s="12"/>
      <c r="AB1200" s="12"/>
      <c r="AC1200" s="12"/>
      <c r="AD1200" s="12"/>
      <c r="AE1200" s="12"/>
      <c r="AR1200" s="209" t="s">
        <v>80</v>
      </c>
      <c r="AT1200" s="210" t="s">
        <v>72</v>
      </c>
      <c r="AU1200" s="210" t="s">
        <v>80</v>
      </c>
      <c r="AY1200" s="209" t="s">
        <v>147</v>
      </c>
      <c r="BK1200" s="211">
        <f>SUM(BK1201:BK1213)</f>
        <v>0</v>
      </c>
    </row>
    <row r="1201" s="2" customFormat="1" ht="21.75" customHeight="1">
      <c r="A1201" s="38"/>
      <c r="B1201" s="39"/>
      <c r="C1201" s="214" t="s">
        <v>754</v>
      </c>
      <c r="D1201" s="214" t="s">
        <v>150</v>
      </c>
      <c r="E1201" s="215" t="s">
        <v>769</v>
      </c>
      <c r="F1201" s="216" t="s">
        <v>770</v>
      </c>
      <c r="G1201" s="217" t="s">
        <v>236</v>
      </c>
      <c r="H1201" s="218">
        <v>2</v>
      </c>
      <c r="I1201" s="219"/>
      <c r="J1201" s="220">
        <f>ROUND(I1201*H1201,2)</f>
        <v>0</v>
      </c>
      <c r="K1201" s="216" t="s">
        <v>154</v>
      </c>
      <c r="L1201" s="44"/>
      <c r="M1201" s="221" t="s">
        <v>1</v>
      </c>
      <c r="N1201" s="222" t="s">
        <v>39</v>
      </c>
      <c r="O1201" s="91"/>
      <c r="P1201" s="223">
        <f>O1201*H1201</f>
        <v>0</v>
      </c>
      <c r="Q1201" s="223">
        <v>0</v>
      </c>
      <c r="R1201" s="223">
        <f>Q1201*H1201</f>
        <v>0</v>
      </c>
      <c r="S1201" s="223">
        <v>0</v>
      </c>
      <c r="T1201" s="224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5" t="s">
        <v>155</v>
      </c>
      <c r="AT1201" s="225" t="s">
        <v>150</v>
      </c>
      <c r="AU1201" s="225" t="s">
        <v>156</v>
      </c>
      <c r="AY1201" s="17" t="s">
        <v>147</v>
      </c>
      <c r="BE1201" s="226">
        <f>IF(N1201="základní",J1201,0)</f>
        <v>0</v>
      </c>
      <c r="BF1201" s="226">
        <f>IF(N1201="snížená",J1201,0)</f>
        <v>0</v>
      </c>
      <c r="BG1201" s="226">
        <f>IF(N1201="zákl. přenesená",J1201,0)</f>
        <v>0</v>
      </c>
      <c r="BH1201" s="226">
        <f>IF(N1201="sníž. přenesená",J1201,0)</f>
        <v>0</v>
      </c>
      <c r="BI1201" s="226">
        <f>IF(N1201="nulová",J1201,0)</f>
        <v>0</v>
      </c>
      <c r="BJ1201" s="17" t="s">
        <v>156</v>
      </c>
      <c r="BK1201" s="226">
        <f>ROUND(I1201*H1201,2)</f>
        <v>0</v>
      </c>
      <c r="BL1201" s="17" t="s">
        <v>155</v>
      </c>
      <c r="BM1201" s="225" t="s">
        <v>1087</v>
      </c>
    </row>
    <row r="1202" s="13" customFormat="1">
      <c r="A1202" s="13"/>
      <c r="B1202" s="227"/>
      <c r="C1202" s="228"/>
      <c r="D1202" s="229" t="s">
        <v>157</v>
      </c>
      <c r="E1202" s="230" t="s">
        <v>1</v>
      </c>
      <c r="F1202" s="231" t="s">
        <v>1088</v>
      </c>
      <c r="G1202" s="228"/>
      <c r="H1202" s="230" t="s">
        <v>1</v>
      </c>
      <c r="I1202" s="232"/>
      <c r="J1202" s="228"/>
      <c r="K1202" s="228"/>
      <c r="L1202" s="233"/>
      <c r="M1202" s="234"/>
      <c r="N1202" s="235"/>
      <c r="O1202" s="235"/>
      <c r="P1202" s="235"/>
      <c r="Q1202" s="235"/>
      <c r="R1202" s="235"/>
      <c r="S1202" s="235"/>
      <c r="T1202" s="236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7" t="s">
        <v>157</v>
      </c>
      <c r="AU1202" s="237" t="s">
        <v>156</v>
      </c>
      <c r="AV1202" s="13" t="s">
        <v>80</v>
      </c>
      <c r="AW1202" s="13" t="s">
        <v>30</v>
      </c>
      <c r="AX1202" s="13" t="s">
        <v>14</v>
      </c>
      <c r="AY1202" s="237" t="s">
        <v>147</v>
      </c>
    </row>
    <row r="1203" s="14" customFormat="1">
      <c r="A1203" s="14"/>
      <c r="B1203" s="238"/>
      <c r="C1203" s="239"/>
      <c r="D1203" s="229" t="s">
        <v>157</v>
      </c>
      <c r="E1203" s="240" t="s">
        <v>1</v>
      </c>
      <c r="F1203" s="241" t="s">
        <v>156</v>
      </c>
      <c r="G1203" s="239"/>
      <c r="H1203" s="242">
        <v>2</v>
      </c>
      <c r="I1203" s="243"/>
      <c r="J1203" s="239"/>
      <c r="K1203" s="239"/>
      <c r="L1203" s="244"/>
      <c r="M1203" s="245"/>
      <c r="N1203" s="246"/>
      <c r="O1203" s="246"/>
      <c r="P1203" s="246"/>
      <c r="Q1203" s="246"/>
      <c r="R1203" s="246"/>
      <c r="S1203" s="246"/>
      <c r="T1203" s="247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48" t="s">
        <v>157</v>
      </c>
      <c r="AU1203" s="248" t="s">
        <v>156</v>
      </c>
      <c r="AV1203" s="14" t="s">
        <v>156</v>
      </c>
      <c r="AW1203" s="14" t="s">
        <v>30</v>
      </c>
      <c r="AX1203" s="14" t="s">
        <v>14</v>
      </c>
      <c r="AY1203" s="248" t="s">
        <v>147</v>
      </c>
    </row>
    <row r="1204" s="15" customFormat="1">
      <c r="A1204" s="15"/>
      <c r="B1204" s="249"/>
      <c r="C1204" s="250"/>
      <c r="D1204" s="229" t="s">
        <v>157</v>
      </c>
      <c r="E1204" s="251" t="s">
        <v>1</v>
      </c>
      <c r="F1204" s="252" t="s">
        <v>160</v>
      </c>
      <c r="G1204" s="250"/>
      <c r="H1204" s="253">
        <v>2</v>
      </c>
      <c r="I1204" s="254"/>
      <c r="J1204" s="250"/>
      <c r="K1204" s="250"/>
      <c r="L1204" s="255"/>
      <c r="M1204" s="256"/>
      <c r="N1204" s="257"/>
      <c r="O1204" s="257"/>
      <c r="P1204" s="257"/>
      <c r="Q1204" s="257"/>
      <c r="R1204" s="257"/>
      <c r="S1204" s="257"/>
      <c r="T1204" s="258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T1204" s="259" t="s">
        <v>157</v>
      </c>
      <c r="AU1204" s="259" t="s">
        <v>156</v>
      </c>
      <c r="AV1204" s="15" t="s">
        <v>155</v>
      </c>
      <c r="AW1204" s="15" t="s">
        <v>30</v>
      </c>
      <c r="AX1204" s="15" t="s">
        <v>80</v>
      </c>
      <c r="AY1204" s="259" t="s">
        <v>147</v>
      </c>
    </row>
    <row r="1205" s="2" customFormat="1" ht="21.75" customHeight="1">
      <c r="A1205" s="38"/>
      <c r="B1205" s="39"/>
      <c r="C1205" s="214" t="s">
        <v>1089</v>
      </c>
      <c r="D1205" s="214" t="s">
        <v>150</v>
      </c>
      <c r="E1205" s="215" t="s">
        <v>774</v>
      </c>
      <c r="F1205" s="216" t="s">
        <v>775</v>
      </c>
      <c r="G1205" s="217" t="s">
        <v>236</v>
      </c>
      <c r="H1205" s="218">
        <v>2</v>
      </c>
      <c r="I1205" s="219"/>
      <c r="J1205" s="220">
        <f>ROUND(I1205*H1205,2)</f>
        <v>0</v>
      </c>
      <c r="K1205" s="216" t="s">
        <v>154</v>
      </c>
      <c r="L1205" s="44"/>
      <c r="M1205" s="221" t="s">
        <v>1</v>
      </c>
      <c r="N1205" s="222" t="s">
        <v>39</v>
      </c>
      <c r="O1205" s="91"/>
      <c r="P1205" s="223">
        <f>O1205*H1205</f>
        <v>0</v>
      </c>
      <c r="Q1205" s="223">
        <v>0</v>
      </c>
      <c r="R1205" s="223">
        <f>Q1205*H1205</f>
        <v>0</v>
      </c>
      <c r="S1205" s="223">
        <v>0</v>
      </c>
      <c r="T1205" s="224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5" t="s">
        <v>155</v>
      </c>
      <c r="AT1205" s="225" t="s">
        <v>150</v>
      </c>
      <c r="AU1205" s="225" t="s">
        <v>156</v>
      </c>
      <c r="AY1205" s="17" t="s">
        <v>147</v>
      </c>
      <c r="BE1205" s="226">
        <f>IF(N1205="základní",J1205,0)</f>
        <v>0</v>
      </c>
      <c r="BF1205" s="226">
        <f>IF(N1205="snížená",J1205,0)</f>
        <v>0</v>
      </c>
      <c r="BG1205" s="226">
        <f>IF(N1205="zákl. přenesená",J1205,0)</f>
        <v>0</v>
      </c>
      <c r="BH1205" s="226">
        <f>IF(N1205="sníž. přenesená",J1205,0)</f>
        <v>0</v>
      </c>
      <c r="BI1205" s="226">
        <f>IF(N1205="nulová",J1205,0)</f>
        <v>0</v>
      </c>
      <c r="BJ1205" s="17" t="s">
        <v>156</v>
      </c>
      <c r="BK1205" s="226">
        <f>ROUND(I1205*H1205,2)</f>
        <v>0</v>
      </c>
      <c r="BL1205" s="17" t="s">
        <v>155</v>
      </c>
      <c r="BM1205" s="225" t="s">
        <v>1090</v>
      </c>
    </row>
    <row r="1206" s="13" customFormat="1">
      <c r="A1206" s="13"/>
      <c r="B1206" s="227"/>
      <c r="C1206" s="228"/>
      <c r="D1206" s="229" t="s">
        <v>157</v>
      </c>
      <c r="E1206" s="230" t="s">
        <v>1</v>
      </c>
      <c r="F1206" s="231" t="s">
        <v>1088</v>
      </c>
      <c r="G1206" s="228"/>
      <c r="H1206" s="230" t="s">
        <v>1</v>
      </c>
      <c r="I1206" s="232"/>
      <c r="J1206" s="228"/>
      <c r="K1206" s="228"/>
      <c r="L1206" s="233"/>
      <c r="M1206" s="234"/>
      <c r="N1206" s="235"/>
      <c r="O1206" s="235"/>
      <c r="P1206" s="235"/>
      <c r="Q1206" s="235"/>
      <c r="R1206" s="235"/>
      <c r="S1206" s="235"/>
      <c r="T1206" s="236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7" t="s">
        <v>157</v>
      </c>
      <c r="AU1206" s="237" t="s">
        <v>156</v>
      </c>
      <c r="AV1206" s="13" t="s">
        <v>80</v>
      </c>
      <c r="AW1206" s="13" t="s">
        <v>30</v>
      </c>
      <c r="AX1206" s="13" t="s">
        <v>14</v>
      </c>
      <c r="AY1206" s="237" t="s">
        <v>147</v>
      </c>
    </row>
    <row r="1207" s="14" customFormat="1">
      <c r="A1207" s="14"/>
      <c r="B1207" s="238"/>
      <c r="C1207" s="239"/>
      <c r="D1207" s="229" t="s">
        <v>157</v>
      </c>
      <c r="E1207" s="240" t="s">
        <v>1</v>
      </c>
      <c r="F1207" s="241" t="s">
        <v>156</v>
      </c>
      <c r="G1207" s="239"/>
      <c r="H1207" s="242">
        <v>2</v>
      </c>
      <c r="I1207" s="243"/>
      <c r="J1207" s="239"/>
      <c r="K1207" s="239"/>
      <c r="L1207" s="244"/>
      <c r="M1207" s="245"/>
      <c r="N1207" s="246"/>
      <c r="O1207" s="246"/>
      <c r="P1207" s="246"/>
      <c r="Q1207" s="246"/>
      <c r="R1207" s="246"/>
      <c r="S1207" s="246"/>
      <c r="T1207" s="247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48" t="s">
        <v>157</v>
      </c>
      <c r="AU1207" s="248" t="s">
        <v>156</v>
      </c>
      <c r="AV1207" s="14" t="s">
        <v>156</v>
      </c>
      <c r="AW1207" s="14" t="s">
        <v>30</v>
      </c>
      <c r="AX1207" s="14" t="s">
        <v>14</v>
      </c>
      <c r="AY1207" s="248" t="s">
        <v>147</v>
      </c>
    </row>
    <row r="1208" s="15" customFormat="1">
      <c r="A1208" s="15"/>
      <c r="B1208" s="249"/>
      <c r="C1208" s="250"/>
      <c r="D1208" s="229" t="s">
        <v>157</v>
      </c>
      <c r="E1208" s="251" t="s">
        <v>1</v>
      </c>
      <c r="F1208" s="252" t="s">
        <v>160</v>
      </c>
      <c r="G1208" s="250"/>
      <c r="H1208" s="253">
        <v>2</v>
      </c>
      <c r="I1208" s="254"/>
      <c r="J1208" s="250"/>
      <c r="K1208" s="250"/>
      <c r="L1208" s="255"/>
      <c r="M1208" s="256"/>
      <c r="N1208" s="257"/>
      <c r="O1208" s="257"/>
      <c r="P1208" s="257"/>
      <c r="Q1208" s="257"/>
      <c r="R1208" s="257"/>
      <c r="S1208" s="257"/>
      <c r="T1208" s="258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59" t="s">
        <v>157</v>
      </c>
      <c r="AU1208" s="259" t="s">
        <v>156</v>
      </c>
      <c r="AV1208" s="15" t="s">
        <v>155</v>
      </c>
      <c r="AW1208" s="15" t="s">
        <v>30</v>
      </c>
      <c r="AX1208" s="15" t="s">
        <v>80</v>
      </c>
      <c r="AY1208" s="259" t="s">
        <v>147</v>
      </c>
    </row>
    <row r="1209" s="2" customFormat="1" ht="16.5" customHeight="1">
      <c r="A1209" s="38"/>
      <c r="B1209" s="39"/>
      <c r="C1209" s="260" t="s">
        <v>757</v>
      </c>
      <c r="D1209" s="260" t="s">
        <v>413</v>
      </c>
      <c r="E1209" s="261" t="s">
        <v>777</v>
      </c>
      <c r="F1209" s="262" t="s">
        <v>778</v>
      </c>
      <c r="G1209" s="263" t="s">
        <v>217</v>
      </c>
      <c r="H1209" s="264">
        <v>9.1999999999999993</v>
      </c>
      <c r="I1209" s="265"/>
      <c r="J1209" s="266">
        <f>ROUND(I1209*H1209,2)</f>
        <v>0</v>
      </c>
      <c r="K1209" s="262" t="s">
        <v>416</v>
      </c>
      <c r="L1209" s="267"/>
      <c r="M1209" s="268" t="s">
        <v>1</v>
      </c>
      <c r="N1209" s="269" t="s">
        <v>39</v>
      </c>
      <c r="O1209" s="91"/>
      <c r="P1209" s="223">
        <f>O1209*H1209</f>
        <v>0</v>
      </c>
      <c r="Q1209" s="223">
        <v>0</v>
      </c>
      <c r="R1209" s="223">
        <f>Q1209*H1209</f>
        <v>0</v>
      </c>
      <c r="S1209" s="223">
        <v>0</v>
      </c>
      <c r="T1209" s="224">
        <f>S1209*H1209</f>
        <v>0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25" t="s">
        <v>173</v>
      </c>
      <c r="AT1209" s="225" t="s">
        <v>413</v>
      </c>
      <c r="AU1209" s="225" t="s">
        <v>156</v>
      </c>
      <c r="AY1209" s="17" t="s">
        <v>147</v>
      </c>
      <c r="BE1209" s="226">
        <f>IF(N1209="základní",J1209,0)</f>
        <v>0</v>
      </c>
      <c r="BF1209" s="226">
        <f>IF(N1209="snížená",J1209,0)</f>
        <v>0</v>
      </c>
      <c r="BG1209" s="226">
        <f>IF(N1209="zákl. přenesená",J1209,0)</f>
        <v>0</v>
      </c>
      <c r="BH1209" s="226">
        <f>IF(N1209="sníž. přenesená",J1209,0)</f>
        <v>0</v>
      </c>
      <c r="BI1209" s="226">
        <f>IF(N1209="nulová",J1209,0)</f>
        <v>0</v>
      </c>
      <c r="BJ1209" s="17" t="s">
        <v>156</v>
      </c>
      <c r="BK1209" s="226">
        <f>ROUND(I1209*H1209,2)</f>
        <v>0</v>
      </c>
      <c r="BL1209" s="17" t="s">
        <v>155</v>
      </c>
      <c r="BM1209" s="225" t="s">
        <v>1091</v>
      </c>
    </row>
    <row r="1210" s="13" customFormat="1">
      <c r="A1210" s="13"/>
      <c r="B1210" s="227"/>
      <c r="C1210" s="228"/>
      <c r="D1210" s="229" t="s">
        <v>157</v>
      </c>
      <c r="E1210" s="230" t="s">
        <v>1</v>
      </c>
      <c r="F1210" s="231" t="s">
        <v>1088</v>
      </c>
      <c r="G1210" s="228"/>
      <c r="H1210" s="230" t="s">
        <v>1</v>
      </c>
      <c r="I1210" s="232"/>
      <c r="J1210" s="228"/>
      <c r="K1210" s="228"/>
      <c r="L1210" s="233"/>
      <c r="M1210" s="234"/>
      <c r="N1210" s="235"/>
      <c r="O1210" s="235"/>
      <c r="P1210" s="235"/>
      <c r="Q1210" s="235"/>
      <c r="R1210" s="235"/>
      <c r="S1210" s="235"/>
      <c r="T1210" s="236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7" t="s">
        <v>157</v>
      </c>
      <c r="AU1210" s="237" t="s">
        <v>156</v>
      </c>
      <c r="AV1210" s="13" t="s">
        <v>80</v>
      </c>
      <c r="AW1210" s="13" t="s">
        <v>30</v>
      </c>
      <c r="AX1210" s="13" t="s">
        <v>14</v>
      </c>
      <c r="AY1210" s="237" t="s">
        <v>147</v>
      </c>
    </row>
    <row r="1211" s="14" customFormat="1">
      <c r="A1211" s="14"/>
      <c r="B1211" s="238"/>
      <c r="C1211" s="239"/>
      <c r="D1211" s="229" t="s">
        <v>157</v>
      </c>
      <c r="E1211" s="240" t="s">
        <v>1</v>
      </c>
      <c r="F1211" s="241" t="s">
        <v>1092</v>
      </c>
      <c r="G1211" s="239"/>
      <c r="H1211" s="242">
        <v>9.1999999999999993</v>
      </c>
      <c r="I1211" s="243"/>
      <c r="J1211" s="239"/>
      <c r="K1211" s="239"/>
      <c r="L1211" s="244"/>
      <c r="M1211" s="245"/>
      <c r="N1211" s="246"/>
      <c r="O1211" s="246"/>
      <c r="P1211" s="246"/>
      <c r="Q1211" s="246"/>
      <c r="R1211" s="246"/>
      <c r="S1211" s="246"/>
      <c r="T1211" s="247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48" t="s">
        <v>157</v>
      </c>
      <c r="AU1211" s="248" t="s">
        <v>156</v>
      </c>
      <c r="AV1211" s="14" t="s">
        <v>156</v>
      </c>
      <c r="AW1211" s="14" t="s">
        <v>30</v>
      </c>
      <c r="AX1211" s="14" t="s">
        <v>14</v>
      </c>
      <c r="AY1211" s="248" t="s">
        <v>147</v>
      </c>
    </row>
    <row r="1212" s="15" customFormat="1">
      <c r="A1212" s="15"/>
      <c r="B1212" s="249"/>
      <c r="C1212" s="250"/>
      <c r="D1212" s="229" t="s">
        <v>157</v>
      </c>
      <c r="E1212" s="251" t="s">
        <v>1</v>
      </c>
      <c r="F1212" s="252" t="s">
        <v>160</v>
      </c>
      <c r="G1212" s="250"/>
      <c r="H1212" s="253">
        <v>9.1999999999999993</v>
      </c>
      <c r="I1212" s="254"/>
      <c r="J1212" s="250"/>
      <c r="K1212" s="250"/>
      <c r="L1212" s="255"/>
      <c r="M1212" s="256"/>
      <c r="N1212" s="257"/>
      <c r="O1212" s="257"/>
      <c r="P1212" s="257"/>
      <c r="Q1212" s="257"/>
      <c r="R1212" s="257"/>
      <c r="S1212" s="257"/>
      <c r="T1212" s="258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259" t="s">
        <v>157</v>
      </c>
      <c r="AU1212" s="259" t="s">
        <v>156</v>
      </c>
      <c r="AV1212" s="15" t="s">
        <v>155</v>
      </c>
      <c r="AW1212" s="15" t="s">
        <v>30</v>
      </c>
      <c r="AX1212" s="15" t="s">
        <v>80</v>
      </c>
      <c r="AY1212" s="259" t="s">
        <v>147</v>
      </c>
    </row>
    <row r="1213" s="2" customFormat="1" ht="24.15" customHeight="1">
      <c r="A1213" s="38"/>
      <c r="B1213" s="39"/>
      <c r="C1213" s="214" t="s">
        <v>1093</v>
      </c>
      <c r="D1213" s="214" t="s">
        <v>150</v>
      </c>
      <c r="E1213" s="215" t="s">
        <v>782</v>
      </c>
      <c r="F1213" s="216" t="s">
        <v>783</v>
      </c>
      <c r="G1213" s="217" t="s">
        <v>267</v>
      </c>
      <c r="H1213" s="218">
        <v>0.028000000000000001</v>
      </c>
      <c r="I1213" s="219"/>
      <c r="J1213" s="220">
        <f>ROUND(I1213*H1213,2)</f>
        <v>0</v>
      </c>
      <c r="K1213" s="216" t="s">
        <v>154</v>
      </c>
      <c r="L1213" s="44"/>
      <c r="M1213" s="221" t="s">
        <v>1</v>
      </c>
      <c r="N1213" s="222" t="s">
        <v>39</v>
      </c>
      <c r="O1213" s="91"/>
      <c r="P1213" s="223">
        <f>O1213*H1213</f>
        <v>0</v>
      </c>
      <c r="Q1213" s="223">
        <v>0</v>
      </c>
      <c r="R1213" s="223">
        <f>Q1213*H1213</f>
        <v>0</v>
      </c>
      <c r="S1213" s="223">
        <v>0</v>
      </c>
      <c r="T1213" s="224">
        <f>S1213*H1213</f>
        <v>0</v>
      </c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  <c r="AE1213" s="38"/>
      <c r="AR1213" s="225" t="s">
        <v>155</v>
      </c>
      <c r="AT1213" s="225" t="s">
        <v>150</v>
      </c>
      <c r="AU1213" s="225" t="s">
        <v>156</v>
      </c>
      <c r="AY1213" s="17" t="s">
        <v>147</v>
      </c>
      <c r="BE1213" s="226">
        <f>IF(N1213="základní",J1213,0)</f>
        <v>0</v>
      </c>
      <c r="BF1213" s="226">
        <f>IF(N1213="snížená",J1213,0)</f>
        <v>0</v>
      </c>
      <c r="BG1213" s="226">
        <f>IF(N1213="zákl. přenesená",J1213,0)</f>
        <v>0</v>
      </c>
      <c r="BH1213" s="226">
        <f>IF(N1213="sníž. přenesená",J1213,0)</f>
        <v>0</v>
      </c>
      <c r="BI1213" s="226">
        <f>IF(N1213="nulová",J1213,0)</f>
        <v>0</v>
      </c>
      <c r="BJ1213" s="17" t="s">
        <v>156</v>
      </c>
      <c r="BK1213" s="226">
        <f>ROUND(I1213*H1213,2)</f>
        <v>0</v>
      </c>
      <c r="BL1213" s="17" t="s">
        <v>155</v>
      </c>
      <c r="BM1213" s="225" t="s">
        <v>1094</v>
      </c>
    </row>
    <row r="1214" s="12" customFormat="1" ht="22.8" customHeight="1">
      <c r="A1214" s="12"/>
      <c r="B1214" s="198"/>
      <c r="C1214" s="199"/>
      <c r="D1214" s="200" t="s">
        <v>72</v>
      </c>
      <c r="E1214" s="212" t="s">
        <v>785</v>
      </c>
      <c r="F1214" s="212" t="s">
        <v>786</v>
      </c>
      <c r="G1214" s="199"/>
      <c r="H1214" s="199"/>
      <c r="I1214" s="202"/>
      <c r="J1214" s="213">
        <f>BK1214</f>
        <v>0</v>
      </c>
      <c r="K1214" s="199"/>
      <c r="L1214" s="204"/>
      <c r="M1214" s="205"/>
      <c r="N1214" s="206"/>
      <c r="O1214" s="206"/>
      <c r="P1214" s="207">
        <f>SUM(P1215:P1220)</f>
        <v>0</v>
      </c>
      <c r="Q1214" s="206"/>
      <c r="R1214" s="207">
        <f>SUM(R1215:R1220)</f>
        <v>0</v>
      </c>
      <c r="S1214" s="206"/>
      <c r="T1214" s="208">
        <f>SUM(T1215:T1220)</f>
        <v>0</v>
      </c>
      <c r="U1214" s="12"/>
      <c r="V1214" s="12"/>
      <c r="W1214" s="12"/>
      <c r="X1214" s="12"/>
      <c r="Y1214" s="12"/>
      <c r="Z1214" s="12"/>
      <c r="AA1214" s="12"/>
      <c r="AB1214" s="12"/>
      <c r="AC1214" s="12"/>
      <c r="AD1214" s="12"/>
      <c r="AE1214" s="12"/>
      <c r="AR1214" s="209" t="s">
        <v>80</v>
      </c>
      <c r="AT1214" s="210" t="s">
        <v>72</v>
      </c>
      <c r="AU1214" s="210" t="s">
        <v>80</v>
      </c>
      <c r="AY1214" s="209" t="s">
        <v>147</v>
      </c>
      <c r="BK1214" s="211">
        <f>SUM(BK1215:BK1220)</f>
        <v>0</v>
      </c>
    </row>
    <row r="1215" s="2" customFormat="1" ht="16.5" customHeight="1">
      <c r="A1215" s="38"/>
      <c r="B1215" s="39"/>
      <c r="C1215" s="214" t="s">
        <v>761</v>
      </c>
      <c r="D1215" s="214" t="s">
        <v>150</v>
      </c>
      <c r="E1215" s="215" t="s">
        <v>1095</v>
      </c>
      <c r="F1215" s="216" t="s">
        <v>1096</v>
      </c>
      <c r="G1215" s="217" t="s">
        <v>236</v>
      </c>
      <c r="H1215" s="218">
        <v>1</v>
      </c>
      <c r="I1215" s="219"/>
      <c r="J1215" s="220">
        <f>ROUND(I1215*H1215,2)</f>
        <v>0</v>
      </c>
      <c r="K1215" s="216" t="s">
        <v>154</v>
      </c>
      <c r="L1215" s="44"/>
      <c r="M1215" s="221" t="s">
        <v>1</v>
      </c>
      <c r="N1215" s="222" t="s">
        <v>39</v>
      </c>
      <c r="O1215" s="91"/>
      <c r="P1215" s="223">
        <f>O1215*H1215</f>
        <v>0</v>
      </c>
      <c r="Q1215" s="223">
        <v>0</v>
      </c>
      <c r="R1215" s="223">
        <f>Q1215*H1215</f>
        <v>0</v>
      </c>
      <c r="S1215" s="223">
        <v>0</v>
      </c>
      <c r="T1215" s="224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25" t="s">
        <v>155</v>
      </c>
      <c r="AT1215" s="225" t="s">
        <v>150</v>
      </c>
      <c r="AU1215" s="225" t="s">
        <v>156</v>
      </c>
      <c r="AY1215" s="17" t="s">
        <v>147</v>
      </c>
      <c r="BE1215" s="226">
        <f>IF(N1215="základní",J1215,0)</f>
        <v>0</v>
      </c>
      <c r="BF1215" s="226">
        <f>IF(N1215="snížená",J1215,0)</f>
        <v>0</v>
      </c>
      <c r="BG1215" s="226">
        <f>IF(N1215="zákl. přenesená",J1215,0)</f>
        <v>0</v>
      </c>
      <c r="BH1215" s="226">
        <f>IF(N1215="sníž. přenesená",J1215,0)</f>
        <v>0</v>
      </c>
      <c r="BI1215" s="226">
        <f>IF(N1215="nulová",J1215,0)</f>
        <v>0</v>
      </c>
      <c r="BJ1215" s="17" t="s">
        <v>156</v>
      </c>
      <c r="BK1215" s="226">
        <f>ROUND(I1215*H1215,2)</f>
        <v>0</v>
      </c>
      <c r="BL1215" s="17" t="s">
        <v>155</v>
      </c>
      <c r="BM1215" s="225" t="s">
        <v>1097</v>
      </c>
    </row>
    <row r="1216" s="2" customFormat="1" ht="16.5" customHeight="1">
      <c r="A1216" s="38"/>
      <c r="B1216" s="39"/>
      <c r="C1216" s="214" t="s">
        <v>1098</v>
      </c>
      <c r="D1216" s="214" t="s">
        <v>150</v>
      </c>
      <c r="E1216" s="215" t="s">
        <v>1099</v>
      </c>
      <c r="F1216" s="216" t="s">
        <v>1100</v>
      </c>
      <c r="G1216" s="217" t="s">
        <v>236</v>
      </c>
      <c r="H1216" s="218">
        <v>1</v>
      </c>
      <c r="I1216" s="219"/>
      <c r="J1216" s="220">
        <f>ROUND(I1216*H1216,2)</f>
        <v>0</v>
      </c>
      <c r="K1216" s="216" t="s">
        <v>154</v>
      </c>
      <c r="L1216" s="44"/>
      <c r="M1216" s="221" t="s">
        <v>1</v>
      </c>
      <c r="N1216" s="222" t="s">
        <v>39</v>
      </c>
      <c r="O1216" s="91"/>
      <c r="P1216" s="223">
        <f>O1216*H1216</f>
        <v>0</v>
      </c>
      <c r="Q1216" s="223">
        <v>0</v>
      </c>
      <c r="R1216" s="223">
        <f>Q1216*H1216</f>
        <v>0</v>
      </c>
      <c r="S1216" s="223">
        <v>0</v>
      </c>
      <c r="T1216" s="224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5" t="s">
        <v>155</v>
      </c>
      <c r="AT1216" s="225" t="s">
        <v>150</v>
      </c>
      <c r="AU1216" s="225" t="s">
        <v>156</v>
      </c>
      <c r="AY1216" s="17" t="s">
        <v>147</v>
      </c>
      <c r="BE1216" s="226">
        <f>IF(N1216="základní",J1216,0)</f>
        <v>0</v>
      </c>
      <c r="BF1216" s="226">
        <f>IF(N1216="snížená",J1216,0)</f>
        <v>0</v>
      </c>
      <c r="BG1216" s="226">
        <f>IF(N1216="zákl. přenesená",J1216,0)</f>
        <v>0</v>
      </c>
      <c r="BH1216" s="226">
        <f>IF(N1216="sníž. přenesená",J1216,0)</f>
        <v>0</v>
      </c>
      <c r="BI1216" s="226">
        <f>IF(N1216="nulová",J1216,0)</f>
        <v>0</v>
      </c>
      <c r="BJ1216" s="17" t="s">
        <v>156</v>
      </c>
      <c r="BK1216" s="226">
        <f>ROUND(I1216*H1216,2)</f>
        <v>0</v>
      </c>
      <c r="BL1216" s="17" t="s">
        <v>155</v>
      </c>
      <c r="BM1216" s="225" t="s">
        <v>1101</v>
      </c>
    </row>
    <row r="1217" s="2" customFormat="1" ht="16.5" customHeight="1">
      <c r="A1217" s="38"/>
      <c r="B1217" s="39"/>
      <c r="C1217" s="214" t="s">
        <v>764</v>
      </c>
      <c r="D1217" s="214" t="s">
        <v>150</v>
      </c>
      <c r="E1217" s="215" t="s">
        <v>1102</v>
      </c>
      <c r="F1217" s="216" t="s">
        <v>1103</v>
      </c>
      <c r="G1217" s="217" t="s">
        <v>236</v>
      </c>
      <c r="H1217" s="218">
        <v>1</v>
      </c>
      <c r="I1217" s="219"/>
      <c r="J1217" s="220">
        <f>ROUND(I1217*H1217,2)</f>
        <v>0</v>
      </c>
      <c r="K1217" s="216" t="s">
        <v>154</v>
      </c>
      <c r="L1217" s="44"/>
      <c r="M1217" s="221" t="s">
        <v>1</v>
      </c>
      <c r="N1217" s="222" t="s">
        <v>39</v>
      </c>
      <c r="O1217" s="91"/>
      <c r="P1217" s="223">
        <f>O1217*H1217</f>
        <v>0</v>
      </c>
      <c r="Q1217" s="223">
        <v>0</v>
      </c>
      <c r="R1217" s="223">
        <f>Q1217*H1217</f>
        <v>0</v>
      </c>
      <c r="S1217" s="223">
        <v>0</v>
      </c>
      <c r="T1217" s="224">
        <f>S1217*H1217</f>
        <v>0</v>
      </c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R1217" s="225" t="s">
        <v>155</v>
      </c>
      <c r="AT1217" s="225" t="s">
        <v>150</v>
      </c>
      <c r="AU1217" s="225" t="s">
        <v>156</v>
      </c>
      <c r="AY1217" s="17" t="s">
        <v>147</v>
      </c>
      <c r="BE1217" s="226">
        <f>IF(N1217="základní",J1217,0)</f>
        <v>0</v>
      </c>
      <c r="BF1217" s="226">
        <f>IF(N1217="snížená",J1217,0)</f>
        <v>0</v>
      </c>
      <c r="BG1217" s="226">
        <f>IF(N1217="zákl. přenesená",J1217,0)</f>
        <v>0</v>
      </c>
      <c r="BH1217" s="226">
        <f>IF(N1217="sníž. přenesená",J1217,0)</f>
        <v>0</v>
      </c>
      <c r="BI1217" s="226">
        <f>IF(N1217="nulová",J1217,0)</f>
        <v>0</v>
      </c>
      <c r="BJ1217" s="17" t="s">
        <v>156</v>
      </c>
      <c r="BK1217" s="226">
        <f>ROUND(I1217*H1217,2)</f>
        <v>0</v>
      </c>
      <c r="BL1217" s="17" t="s">
        <v>155</v>
      </c>
      <c r="BM1217" s="225" t="s">
        <v>1104</v>
      </c>
    </row>
    <row r="1218" s="2" customFormat="1" ht="16.5" customHeight="1">
      <c r="A1218" s="38"/>
      <c r="B1218" s="39"/>
      <c r="C1218" s="214" t="s">
        <v>1105</v>
      </c>
      <c r="D1218" s="214" t="s">
        <v>150</v>
      </c>
      <c r="E1218" s="215" t="s">
        <v>1106</v>
      </c>
      <c r="F1218" s="216" t="s">
        <v>1107</v>
      </c>
      <c r="G1218" s="217" t="s">
        <v>236</v>
      </c>
      <c r="H1218" s="218">
        <v>1</v>
      </c>
      <c r="I1218" s="219"/>
      <c r="J1218" s="220">
        <f>ROUND(I1218*H1218,2)</f>
        <v>0</v>
      </c>
      <c r="K1218" s="216" t="s">
        <v>154</v>
      </c>
      <c r="L1218" s="44"/>
      <c r="M1218" s="221" t="s">
        <v>1</v>
      </c>
      <c r="N1218" s="222" t="s">
        <v>39</v>
      </c>
      <c r="O1218" s="91"/>
      <c r="P1218" s="223">
        <f>O1218*H1218</f>
        <v>0</v>
      </c>
      <c r="Q1218" s="223">
        <v>0</v>
      </c>
      <c r="R1218" s="223">
        <f>Q1218*H1218</f>
        <v>0</v>
      </c>
      <c r="S1218" s="223">
        <v>0</v>
      </c>
      <c r="T1218" s="224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5" t="s">
        <v>155</v>
      </c>
      <c r="AT1218" s="225" t="s">
        <v>150</v>
      </c>
      <c r="AU1218" s="225" t="s">
        <v>156</v>
      </c>
      <c r="AY1218" s="17" t="s">
        <v>147</v>
      </c>
      <c r="BE1218" s="226">
        <f>IF(N1218="základní",J1218,0)</f>
        <v>0</v>
      </c>
      <c r="BF1218" s="226">
        <f>IF(N1218="snížená",J1218,0)</f>
        <v>0</v>
      </c>
      <c r="BG1218" s="226">
        <f>IF(N1218="zákl. přenesená",J1218,0)</f>
        <v>0</v>
      </c>
      <c r="BH1218" s="226">
        <f>IF(N1218="sníž. přenesená",J1218,0)</f>
        <v>0</v>
      </c>
      <c r="BI1218" s="226">
        <f>IF(N1218="nulová",J1218,0)</f>
        <v>0</v>
      </c>
      <c r="BJ1218" s="17" t="s">
        <v>156</v>
      </c>
      <c r="BK1218" s="226">
        <f>ROUND(I1218*H1218,2)</f>
        <v>0</v>
      </c>
      <c r="BL1218" s="17" t="s">
        <v>155</v>
      </c>
      <c r="BM1218" s="225" t="s">
        <v>1108</v>
      </c>
    </row>
    <row r="1219" s="2" customFormat="1" ht="16.5" customHeight="1">
      <c r="A1219" s="38"/>
      <c r="B1219" s="39"/>
      <c r="C1219" s="214" t="s">
        <v>768</v>
      </c>
      <c r="D1219" s="214" t="s">
        <v>150</v>
      </c>
      <c r="E1219" s="215" t="s">
        <v>1109</v>
      </c>
      <c r="F1219" s="216" t="s">
        <v>1110</v>
      </c>
      <c r="G1219" s="217" t="s">
        <v>236</v>
      </c>
      <c r="H1219" s="218">
        <v>1</v>
      </c>
      <c r="I1219" s="219"/>
      <c r="J1219" s="220">
        <f>ROUND(I1219*H1219,2)</f>
        <v>0</v>
      </c>
      <c r="K1219" s="216" t="s">
        <v>154</v>
      </c>
      <c r="L1219" s="44"/>
      <c r="M1219" s="221" t="s">
        <v>1</v>
      </c>
      <c r="N1219" s="222" t="s">
        <v>39</v>
      </c>
      <c r="O1219" s="91"/>
      <c r="P1219" s="223">
        <f>O1219*H1219</f>
        <v>0</v>
      </c>
      <c r="Q1219" s="223">
        <v>0</v>
      </c>
      <c r="R1219" s="223">
        <f>Q1219*H1219</f>
        <v>0</v>
      </c>
      <c r="S1219" s="223">
        <v>0</v>
      </c>
      <c r="T1219" s="224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225" t="s">
        <v>155</v>
      </c>
      <c r="AT1219" s="225" t="s">
        <v>150</v>
      </c>
      <c r="AU1219" s="225" t="s">
        <v>156</v>
      </c>
      <c r="AY1219" s="17" t="s">
        <v>147</v>
      </c>
      <c r="BE1219" s="226">
        <f>IF(N1219="základní",J1219,0)</f>
        <v>0</v>
      </c>
      <c r="BF1219" s="226">
        <f>IF(N1219="snížená",J1219,0)</f>
        <v>0</v>
      </c>
      <c r="BG1219" s="226">
        <f>IF(N1219="zákl. přenesená",J1219,0)</f>
        <v>0</v>
      </c>
      <c r="BH1219" s="226">
        <f>IF(N1219="sníž. přenesená",J1219,0)</f>
        <v>0</v>
      </c>
      <c r="BI1219" s="226">
        <f>IF(N1219="nulová",J1219,0)</f>
        <v>0</v>
      </c>
      <c r="BJ1219" s="17" t="s">
        <v>156</v>
      </c>
      <c r="BK1219" s="226">
        <f>ROUND(I1219*H1219,2)</f>
        <v>0</v>
      </c>
      <c r="BL1219" s="17" t="s">
        <v>155</v>
      </c>
      <c r="BM1219" s="225" t="s">
        <v>1111</v>
      </c>
    </row>
    <row r="1220" s="2" customFormat="1" ht="24.15" customHeight="1">
      <c r="A1220" s="38"/>
      <c r="B1220" s="39"/>
      <c r="C1220" s="214" t="s">
        <v>1112</v>
      </c>
      <c r="D1220" s="214" t="s">
        <v>150</v>
      </c>
      <c r="E1220" s="215" t="s">
        <v>798</v>
      </c>
      <c r="F1220" s="216" t="s">
        <v>799</v>
      </c>
      <c r="G1220" s="217" t="s">
        <v>267</v>
      </c>
      <c r="H1220" s="218">
        <v>1.23</v>
      </c>
      <c r="I1220" s="219"/>
      <c r="J1220" s="220">
        <f>ROUND(I1220*H1220,2)</f>
        <v>0</v>
      </c>
      <c r="K1220" s="216" t="s">
        <v>154</v>
      </c>
      <c r="L1220" s="44"/>
      <c r="M1220" s="221" t="s">
        <v>1</v>
      </c>
      <c r="N1220" s="222" t="s">
        <v>39</v>
      </c>
      <c r="O1220" s="91"/>
      <c r="P1220" s="223">
        <f>O1220*H1220</f>
        <v>0</v>
      </c>
      <c r="Q1220" s="223">
        <v>0</v>
      </c>
      <c r="R1220" s="223">
        <f>Q1220*H1220</f>
        <v>0</v>
      </c>
      <c r="S1220" s="223">
        <v>0</v>
      </c>
      <c r="T1220" s="224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5" t="s">
        <v>155</v>
      </c>
      <c r="AT1220" s="225" t="s">
        <v>150</v>
      </c>
      <c r="AU1220" s="225" t="s">
        <v>156</v>
      </c>
      <c r="AY1220" s="17" t="s">
        <v>147</v>
      </c>
      <c r="BE1220" s="226">
        <f>IF(N1220="základní",J1220,0)</f>
        <v>0</v>
      </c>
      <c r="BF1220" s="226">
        <f>IF(N1220="snížená",J1220,0)</f>
        <v>0</v>
      </c>
      <c r="BG1220" s="226">
        <f>IF(N1220="zákl. přenesená",J1220,0)</f>
        <v>0</v>
      </c>
      <c r="BH1220" s="226">
        <f>IF(N1220="sníž. přenesená",J1220,0)</f>
        <v>0</v>
      </c>
      <c r="BI1220" s="226">
        <f>IF(N1220="nulová",J1220,0)</f>
        <v>0</v>
      </c>
      <c r="BJ1220" s="17" t="s">
        <v>156</v>
      </c>
      <c r="BK1220" s="226">
        <f>ROUND(I1220*H1220,2)</f>
        <v>0</v>
      </c>
      <c r="BL1220" s="17" t="s">
        <v>155</v>
      </c>
      <c r="BM1220" s="225" t="s">
        <v>1113</v>
      </c>
    </row>
    <row r="1221" s="12" customFormat="1" ht="22.8" customHeight="1">
      <c r="A1221" s="12"/>
      <c r="B1221" s="198"/>
      <c r="C1221" s="199"/>
      <c r="D1221" s="200" t="s">
        <v>72</v>
      </c>
      <c r="E1221" s="212" t="s">
        <v>801</v>
      </c>
      <c r="F1221" s="212" t="s">
        <v>802</v>
      </c>
      <c r="G1221" s="199"/>
      <c r="H1221" s="199"/>
      <c r="I1221" s="202"/>
      <c r="J1221" s="213">
        <f>BK1221</f>
        <v>0</v>
      </c>
      <c r="K1221" s="199"/>
      <c r="L1221" s="204"/>
      <c r="M1221" s="205"/>
      <c r="N1221" s="206"/>
      <c r="O1221" s="206"/>
      <c r="P1221" s="207">
        <f>SUM(P1222:P1237)</f>
        <v>0</v>
      </c>
      <c r="Q1221" s="206"/>
      <c r="R1221" s="207">
        <f>SUM(R1222:R1237)</f>
        <v>0</v>
      </c>
      <c r="S1221" s="206"/>
      <c r="T1221" s="208">
        <f>SUM(T1222:T1237)</f>
        <v>0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09" t="s">
        <v>80</v>
      </c>
      <c r="AT1221" s="210" t="s">
        <v>72</v>
      </c>
      <c r="AU1221" s="210" t="s">
        <v>80</v>
      </c>
      <c r="AY1221" s="209" t="s">
        <v>147</v>
      </c>
      <c r="BK1221" s="211">
        <f>SUM(BK1222:BK1237)</f>
        <v>0</v>
      </c>
    </row>
    <row r="1222" s="2" customFormat="1" ht="16.5" customHeight="1">
      <c r="A1222" s="38"/>
      <c r="B1222" s="39"/>
      <c r="C1222" s="214" t="s">
        <v>771</v>
      </c>
      <c r="D1222" s="214" t="s">
        <v>150</v>
      </c>
      <c r="E1222" s="215" t="s">
        <v>803</v>
      </c>
      <c r="F1222" s="216" t="s">
        <v>804</v>
      </c>
      <c r="G1222" s="217" t="s">
        <v>168</v>
      </c>
      <c r="H1222" s="218">
        <v>3.9780000000000002</v>
      </c>
      <c r="I1222" s="219"/>
      <c r="J1222" s="220">
        <f>ROUND(I1222*H1222,2)</f>
        <v>0</v>
      </c>
      <c r="K1222" s="216" t="s">
        <v>154</v>
      </c>
      <c r="L1222" s="44"/>
      <c r="M1222" s="221" t="s">
        <v>1</v>
      </c>
      <c r="N1222" s="222" t="s">
        <v>39</v>
      </c>
      <c r="O1222" s="91"/>
      <c r="P1222" s="223">
        <f>O1222*H1222</f>
        <v>0</v>
      </c>
      <c r="Q1222" s="223">
        <v>0</v>
      </c>
      <c r="R1222" s="223">
        <f>Q1222*H1222</f>
        <v>0</v>
      </c>
      <c r="S1222" s="223">
        <v>0</v>
      </c>
      <c r="T1222" s="224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25" t="s">
        <v>155</v>
      </c>
      <c r="AT1222" s="225" t="s">
        <v>150</v>
      </c>
      <c r="AU1222" s="225" t="s">
        <v>156</v>
      </c>
      <c r="AY1222" s="17" t="s">
        <v>147</v>
      </c>
      <c r="BE1222" s="226">
        <f>IF(N1222="základní",J1222,0)</f>
        <v>0</v>
      </c>
      <c r="BF1222" s="226">
        <f>IF(N1222="snížená",J1222,0)</f>
        <v>0</v>
      </c>
      <c r="BG1222" s="226">
        <f>IF(N1222="zákl. přenesená",J1222,0)</f>
        <v>0</v>
      </c>
      <c r="BH1222" s="226">
        <f>IF(N1222="sníž. přenesená",J1222,0)</f>
        <v>0</v>
      </c>
      <c r="BI1222" s="226">
        <f>IF(N1222="nulová",J1222,0)</f>
        <v>0</v>
      </c>
      <c r="BJ1222" s="17" t="s">
        <v>156</v>
      </c>
      <c r="BK1222" s="226">
        <f>ROUND(I1222*H1222,2)</f>
        <v>0</v>
      </c>
      <c r="BL1222" s="17" t="s">
        <v>155</v>
      </c>
      <c r="BM1222" s="225" t="s">
        <v>1114</v>
      </c>
    </row>
    <row r="1223" s="13" customFormat="1">
      <c r="A1223" s="13"/>
      <c r="B1223" s="227"/>
      <c r="C1223" s="228"/>
      <c r="D1223" s="229" t="s">
        <v>157</v>
      </c>
      <c r="E1223" s="230" t="s">
        <v>1</v>
      </c>
      <c r="F1223" s="231" t="s">
        <v>928</v>
      </c>
      <c r="G1223" s="228"/>
      <c r="H1223" s="230" t="s">
        <v>1</v>
      </c>
      <c r="I1223" s="232"/>
      <c r="J1223" s="228"/>
      <c r="K1223" s="228"/>
      <c r="L1223" s="233"/>
      <c r="M1223" s="234"/>
      <c r="N1223" s="235"/>
      <c r="O1223" s="235"/>
      <c r="P1223" s="235"/>
      <c r="Q1223" s="235"/>
      <c r="R1223" s="235"/>
      <c r="S1223" s="235"/>
      <c r="T1223" s="236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7" t="s">
        <v>157</v>
      </c>
      <c r="AU1223" s="237" t="s">
        <v>156</v>
      </c>
      <c r="AV1223" s="13" t="s">
        <v>80</v>
      </c>
      <c r="AW1223" s="13" t="s">
        <v>30</v>
      </c>
      <c r="AX1223" s="13" t="s">
        <v>14</v>
      </c>
      <c r="AY1223" s="237" t="s">
        <v>147</v>
      </c>
    </row>
    <row r="1224" s="14" customFormat="1">
      <c r="A1224" s="14"/>
      <c r="B1224" s="238"/>
      <c r="C1224" s="239"/>
      <c r="D1224" s="229" t="s">
        <v>157</v>
      </c>
      <c r="E1224" s="240" t="s">
        <v>1</v>
      </c>
      <c r="F1224" s="241" t="s">
        <v>552</v>
      </c>
      <c r="G1224" s="239"/>
      <c r="H1224" s="242">
        <v>3.9780000000000002</v>
      </c>
      <c r="I1224" s="243"/>
      <c r="J1224" s="239"/>
      <c r="K1224" s="239"/>
      <c r="L1224" s="244"/>
      <c r="M1224" s="245"/>
      <c r="N1224" s="246"/>
      <c r="O1224" s="246"/>
      <c r="P1224" s="246"/>
      <c r="Q1224" s="246"/>
      <c r="R1224" s="246"/>
      <c r="S1224" s="246"/>
      <c r="T1224" s="247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48" t="s">
        <v>157</v>
      </c>
      <c r="AU1224" s="248" t="s">
        <v>156</v>
      </c>
      <c r="AV1224" s="14" t="s">
        <v>156</v>
      </c>
      <c r="AW1224" s="14" t="s">
        <v>30</v>
      </c>
      <c r="AX1224" s="14" t="s">
        <v>14</v>
      </c>
      <c r="AY1224" s="248" t="s">
        <v>147</v>
      </c>
    </row>
    <row r="1225" s="15" customFormat="1">
      <c r="A1225" s="15"/>
      <c r="B1225" s="249"/>
      <c r="C1225" s="250"/>
      <c r="D1225" s="229" t="s">
        <v>157</v>
      </c>
      <c r="E1225" s="251" t="s">
        <v>1</v>
      </c>
      <c r="F1225" s="252" t="s">
        <v>160</v>
      </c>
      <c r="G1225" s="250"/>
      <c r="H1225" s="253">
        <v>3.9780000000000002</v>
      </c>
      <c r="I1225" s="254"/>
      <c r="J1225" s="250"/>
      <c r="K1225" s="250"/>
      <c r="L1225" s="255"/>
      <c r="M1225" s="256"/>
      <c r="N1225" s="257"/>
      <c r="O1225" s="257"/>
      <c r="P1225" s="257"/>
      <c r="Q1225" s="257"/>
      <c r="R1225" s="257"/>
      <c r="S1225" s="257"/>
      <c r="T1225" s="258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59" t="s">
        <v>157</v>
      </c>
      <c r="AU1225" s="259" t="s">
        <v>156</v>
      </c>
      <c r="AV1225" s="15" t="s">
        <v>155</v>
      </c>
      <c r="AW1225" s="15" t="s">
        <v>30</v>
      </c>
      <c r="AX1225" s="15" t="s">
        <v>80</v>
      </c>
      <c r="AY1225" s="259" t="s">
        <v>147</v>
      </c>
    </row>
    <row r="1226" s="2" customFormat="1" ht="16.5" customHeight="1">
      <c r="A1226" s="38"/>
      <c r="B1226" s="39"/>
      <c r="C1226" s="214" t="s">
        <v>1115</v>
      </c>
      <c r="D1226" s="214" t="s">
        <v>150</v>
      </c>
      <c r="E1226" s="215" t="s">
        <v>807</v>
      </c>
      <c r="F1226" s="216" t="s">
        <v>808</v>
      </c>
      <c r="G1226" s="217" t="s">
        <v>168</v>
      </c>
      <c r="H1226" s="218">
        <v>3.9780000000000002</v>
      </c>
      <c r="I1226" s="219"/>
      <c r="J1226" s="220">
        <f>ROUND(I1226*H1226,2)</f>
        <v>0</v>
      </c>
      <c r="K1226" s="216" t="s">
        <v>154</v>
      </c>
      <c r="L1226" s="44"/>
      <c r="M1226" s="221" t="s">
        <v>1</v>
      </c>
      <c r="N1226" s="222" t="s">
        <v>39</v>
      </c>
      <c r="O1226" s="91"/>
      <c r="P1226" s="223">
        <f>O1226*H1226</f>
        <v>0</v>
      </c>
      <c r="Q1226" s="223">
        <v>0</v>
      </c>
      <c r="R1226" s="223">
        <f>Q1226*H1226</f>
        <v>0</v>
      </c>
      <c r="S1226" s="223">
        <v>0</v>
      </c>
      <c r="T1226" s="224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5" t="s">
        <v>155</v>
      </c>
      <c r="AT1226" s="225" t="s">
        <v>150</v>
      </c>
      <c r="AU1226" s="225" t="s">
        <v>156</v>
      </c>
      <c r="AY1226" s="17" t="s">
        <v>147</v>
      </c>
      <c r="BE1226" s="226">
        <f>IF(N1226="základní",J1226,0)</f>
        <v>0</v>
      </c>
      <c r="BF1226" s="226">
        <f>IF(N1226="snížená",J1226,0)</f>
        <v>0</v>
      </c>
      <c r="BG1226" s="226">
        <f>IF(N1226="zákl. přenesená",J1226,0)</f>
        <v>0</v>
      </c>
      <c r="BH1226" s="226">
        <f>IF(N1226="sníž. přenesená",J1226,0)</f>
        <v>0</v>
      </c>
      <c r="BI1226" s="226">
        <f>IF(N1226="nulová",J1226,0)</f>
        <v>0</v>
      </c>
      <c r="BJ1226" s="17" t="s">
        <v>156</v>
      </c>
      <c r="BK1226" s="226">
        <f>ROUND(I1226*H1226,2)</f>
        <v>0</v>
      </c>
      <c r="BL1226" s="17" t="s">
        <v>155</v>
      </c>
      <c r="BM1226" s="225" t="s">
        <v>1116</v>
      </c>
    </row>
    <row r="1227" s="13" customFormat="1">
      <c r="A1227" s="13"/>
      <c r="B1227" s="227"/>
      <c r="C1227" s="228"/>
      <c r="D1227" s="229" t="s">
        <v>157</v>
      </c>
      <c r="E1227" s="230" t="s">
        <v>1</v>
      </c>
      <c r="F1227" s="231" t="s">
        <v>928</v>
      </c>
      <c r="G1227" s="228"/>
      <c r="H1227" s="230" t="s">
        <v>1</v>
      </c>
      <c r="I1227" s="232"/>
      <c r="J1227" s="228"/>
      <c r="K1227" s="228"/>
      <c r="L1227" s="233"/>
      <c r="M1227" s="234"/>
      <c r="N1227" s="235"/>
      <c r="O1227" s="235"/>
      <c r="P1227" s="235"/>
      <c r="Q1227" s="235"/>
      <c r="R1227" s="235"/>
      <c r="S1227" s="235"/>
      <c r="T1227" s="236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7" t="s">
        <v>157</v>
      </c>
      <c r="AU1227" s="237" t="s">
        <v>156</v>
      </c>
      <c r="AV1227" s="13" t="s">
        <v>80</v>
      </c>
      <c r="AW1227" s="13" t="s">
        <v>30</v>
      </c>
      <c r="AX1227" s="13" t="s">
        <v>14</v>
      </c>
      <c r="AY1227" s="237" t="s">
        <v>147</v>
      </c>
    </row>
    <row r="1228" s="14" customFormat="1">
      <c r="A1228" s="14"/>
      <c r="B1228" s="238"/>
      <c r="C1228" s="239"/>
      <c r="D1228" s="229" t="s">
        <v>157</v>
      </c>
      <c r="E1228" s="240" t="s">
        <v>1</v>
      </c>
      <c r="F1228" s="241" t="s">
        <v>552</v>
      </c>
      <c r="G1228" s="239"/>
      <c r="H1228" s="242">
        <v>3.9780000000000002</v>
      </c>
      <c r="I1228" s="243"/>
      <c r="J1228" s="239"/>
      <c r="K1228" s="239"/>
      <c r="L1228" s="244"/>
      <c r="M1228" s="245"/>
      <c r="N1228" s="246"/>
      <c r="O1228" s="246"/>
      <c r="P1228" s="246"/>
      <c r="Q1228" s="246"/>
      <c r="R1228" s="246"/>
      <c r="S1228" s="246"/>
      <c r="T1228" s="247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48" t="s">
        <v>157</v>
      </c>
      <c r="AU1228" s="248" t="s">
        <v>156</v>
      </c>
      <c r="AV1228" s="14" t="s">
        <v>156</v>
      </c>
      <c r="AW1228" s="14" t="s">
        <v>30</v>
      </c>
      <c r="AX1228" s="14" t="s">
        <v>14</v>
      </c>
      <c r="AY1228" s="248" t="s">
        <v>147</v>
      </c>
    </row>
    <row r="1229" s="15" customFormat="1">
      <c r="A1229" s="15"/>
      <c r="B1229" s="249"/>
      <c r="C1229" s="250"/>
      <c r="D1229" s="229" t="s">
        <v>157</v>
      </c>
      <c r="E1229" s="251" t="s">
        <v>1</v>
      </c>
      <c r="F1229" s="252" t="s">
        <v>160</v>
      </c>
      <c r="G1229" s="250"/>
      <c r="H1229" s="253">
        <v>3.9780000000000002</v>
      </c>
      <c r="I1229" s="254"/>
      <c r="J1229" s="250"/>
      <c r="K1229" s="250"/>
      <c r="L1229" s="255"/>
      <c r="M1229" s="256"/>
      <c r="N1229" s="257"/>
      <c r="O1229" s="257"/>
      <c r="P1229" s="257"/>
      <c r="Q1229" s="257"/>
      <c r="R1229" s="257"/>
      <c r="S1229" s="257"/>
      <c r="T1229" s="258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59" t="s">
        <v>157</v>
      </c>
      <c r="AU1229" s="259" t="s">
        <v>156</v>
      </c>
      <c r="AV1229" s="15" t="s">
        <v>155</v>
      </c>
      <c r="AW1229" s="15" t="s">
        <v>30</v>
      </c>
      <c r="AX1229" s="15" t="s">
        <v>80</v>
      </c>
      <c r="AY1229" s="259" t="s">
        <v>147</v>
      </c>
    </row>
    <row r="1230" s="2" customFormat="1" ht="24.15" customHeight="1">
      <c r="A1230" s="38"/>
      <c r="B1230" s="39"/>
      <c r="C1230" s="214" t="s">
        <v>776</v>
      </c>
      <c r="D1230" s="214" t="s">
        <v>150</v>
      </c>
      <c r="E1230" s="215" t="s">
        <v>810</v>
      </c>
      <c r="F1230" s="216" t="s">
        <v>811</v>
      </c>
      <c r="G1230" s="217" t="s">
        <v>168</v>
      </c>
      <c r="H1230" s="218">
        <v>3.9780000000000002</v>
      </c>
      <c r="I1230" s="219"/>
      <c r="J1230" s="220">
        <f>ROUND(I1230*H1230,2)</f>
        <v>0</v>
      </c>
      <c r="K1230" s="216" t="s">
        <v>154</v>
      </c>
      <c r="L1230" s="44"/>
      <c r="M1230" s="221" t="s">
        <v>1</v>
      </c>
      <c r="N1230" s="222" t="s">
        <v>39</v>
      </c>
      <c r="O1230" s="91"/>
      <c r="P1230" s="223">
        <f>O1230*H1230</f>
        <v>0</v>
      </c>
      <c r="Q1230" s="223">
        <v>0</v>
      </c>
      <c r="R1230" s="223">
        <f>Q1230*H1230</f>
        <v>0</v>
      </c>
      <c r="S1230" s="223">
        <v>0</v>
      </c>
      <c r="T1230" s="224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25" t="s">
        <v>155</v>
      </c>
      <c r="AT1230" s="225" t="s">
        <v>150</v>
      </c>
      <c r="AU1230" s="225" t="s">
        <v>156</v>
      </c>
      <c r="AY1230" s="17" t="s">
        <v>147</v>
      </c>
      <c r="BE1230" s="226">
        <f>IF(N1230="základní",J1230,0)</f>
        <v>0</v>
      </c>
      <c r="BF1230" s="226">
        <f>IF(N1230="snížená",J1230,0)</f>
        <v>0</v>
      </c>
      <c r="BG1230" s="226">
        <f>IF(N1230="zákl. přenesená",J1230,0)</f>
        <v>0</v>
      </c>
      <c r="BH1230" s="226">
        <f>IF(N1230="sníž. přenesená",J1230,0)</f>
        <v>0</v>
      </c>
      <c r="BI1230" s="226">
        <f>IF(N1230="nulová",J1230,0)</f>
        <v>0</v>
      </c>
      <c r="BJ1230" s="17" t="s">
        <v>156</v>
      </c>
      <c r="BK1230" s="226">
        <f>ROUND(I1230*H1230,2)</f>
        <v>0</v>
      </c>
      <c r="BL1230" s="17" t="s">
        <v>155</v>
      </c>
      <c r="BM1230" s="225" t="s">
        <v>1117</v>
      </c>
    </row>
    <row r="1231" s="13" customFormat="1">
      <c r="A1231" s="13"/>
      <c r="B1231" s="227"/>
      <c r="C1231" s="228"/>
      <c r="D1231" s="229" t="s">
        <v>157</v>
      </c>
      <c r="E1231" s="230" t="s">
        <v>1</v>
      </c>
      <c r="F1231" s="231" t="s">
        <v>928</v>
      </c>
      <c r="G1231" s="228"/>
      <c r="H1231" s="230" t="s">
        <v>1</v>
      </c>
      <c r="I1231" s="232"/>
      <c r="J1231" s="228"/>
      <c r="K1231" s="228"/>
      <c r="L1231" s="233"/>
      <c r="M1231" s="234"/>
      <c r="N1231" s="235"/>
      <c r="O1231" s="235"/>
      <c r="P1231" s="235"/>
      <c r="Q1231" s="235"/>
      <c r="R1231" s="235"/>
      <c r="S1231" s="235"/>
      <c r="T1231" s="236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7" t="s">
        <v>157</v>
      </c>
      <c r="AU1231" s="237" t="s">
        <v>156</v>
      </c>
      <c r="AV1231" s="13" t="s">
        <v>80</v>
      </c>
      <c r="AW1231" s="13" t="s">
        <v>30</v>
      </c>
      <c r="AX1231" s="13" t="s">
        <v>14</v>
      </c>
      <c r="AY1231" s="237" t="s">
        <v>147</v>
      </c>
    </row>
    <row r="1232" s="14" customFormat="1">
      <c r="A1232" s="14"/>
      <c r="B1232" s="238"/>
      <c r="C1232" s="239"/>
      <c r="D1232" s="229" t="s">
        <v>157</v>
      </c>
      <c r="E1232" s="240" t="s">
        <v>1</v>
      </c>
      <c r="F1232" s="241" t="s">
        <v>552</v>
      </c>
      <c r="G1232" s="239"/>
      <c r="H1232" s="242">
        <v>3.9780000000000002</v>
      </c>
      <c r="I1232" s="243"/>
      <c r="J1232" s="239"/>
      <c r="K1232" s="239"/>
      <c r="L1232" s="244"/>
      <c r="M1232" s="245"/>
      <c r="N1232" s="246"/>
      <c r="O1232" s="246"/>
      <c r="P1232" s="246"/>
      <c r="Q1232" s="246"/>
      <c r="R1232" s="246"/>
      <c r="S1232" s="246"/>
      <c r="T1232" s="247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48" t="s">
        <v>157</v>
      </c>
      <c r="AU1232" s="248" t="s">
        <v>156</v>
      </c>
      <c r="AV1232" s="14" t="s">
        <v>156</v>
      </c>
      <c r="AW1232" s="14" t="s">
        <v>30</v>
      </c>
      <c r="AX1232" s="14" t="s">
        <v>14</v>
      </c>
      <c r="AY1232" s="248" t="s">
        <v>147</v>
      </c>
    </row>
    <row r="1233" s="15" customFormat="1">
      <c r="A1233" s="15"/>
      <c r="B1233" s="249"/>
      <c r="C1233" s="250"/>
      <c r="D1233" s="229" t="s">
        <v>157</v>
      </c>
      <c r="E1233" s="251" t="s">
        <v>1</v>
      </c>
      <c r="F1233" s="252" t="s">
        <v>160</v>
      </c>
      <c r="G1233" s="250"/>
      <c r="H1233" s="253">
        <v>3.9780000000000002</v>
      </c>
      <c r="I1233" s="254"/>
      <c r="J1233" s="250"/>
      <c r="K1233" s="250"/>
      <c r="L1233" s="255"/>
      <c r="M1233" s="256"/>
      <c r="N1233" s="257"/>
      <c r="O1233" s="257"/>
      <c r="P1233" s="257"/>
      <c r="Q1233" s="257"/>
      <c r="R1233" s="257"/>
      <c r="S1233" s="257"/>
      <c r="T1233" s="258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T1233" s="259" t="s">
        <v>157</v>
      </c>
      <c r="AU1233" s="259" t="s">
        <v>156</v>
      </c>
      <c r="AV1233" s="15" t="s">
        <v>155</v>
      </c>
      <c r="AW1233" s="15" t="s">
        <v>30</v>
      </c>
      <c r="AX1233" s="15" t="s">
        <v>80</v>
      </c>
      <c r="AY1233" s="259" t="s">
        <v>147</v>
      </c>
    </row>
    <row r="1234" s="2" customFormat="1" ht="24.15" customHeight="1">
      <c r="A1234" s="38"/>
      <c r="B1234" s="39"/>
      <c r="C1234" s="260" t="s">
        <v>1118</v>
      </c>
      <c r="D1234" s="260" t="s">
        <v>413</v>
      </c>
      <c r="E1234" s="261" t="s">
        <v>814</v>
      </c>
      <c r="F1234" s="262" t="s">
        <v>815</v>
      </c>
      <c r="G1234" s="263" t="s">
        <v>168</v>
      </c>
      <c r="H1234" s="264">
        <v>4.3760000000000003</v>
      </c>
      <c r="I1234" s="265"/>
      <c r="J1234" s="266">
        <f>ROUND(I1234*H1234,2)</f>
        <v>0</v>
      </c>
      <c r="K1234" s="262" t="s">
        <v>416</v>
      </c>
      <c r="L1234" s="267"/>
      <c r="M1234" s="268" t="s">
        <v>1</v>
      </c>
      <c r="N1234" s="269" t="s">
        <v>39</v>
      </c>
      <c r="O1234" s="91"/>
      <c r="P1234" s="223">
        <f>O1234*H1234</f>
        <v>0</v>
      </c>
      <c r="Q1234" s="223">
        <v>0</v>
      </c>
      <c r="R1234" s="223">
        <f>Q1234*H1234</f>
        <v>0</v>
      </c>
      <c r="S1234" s="223">
        <v>0</v>
      </c>
      <c r="T1234" s="224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5" t="s">
        <v>173</v>
      </c>
      <c r="AT1234" s="225" t="s">
        <v>413</v>
      </c>
      <c r="AU1234" s="225" t="s">
        <v>156</v>
      </c>
      <c r="AY1234" s="17" t="s">
        <v>147</v>
      </c>
      <c r="BE1234" s="226">
        <f>IF(N1234="základní",J1234,0)</f>
        <v>0</v>
      </c>
      <c r="BF1234" s="226">
        <f>IF(N1234="snížená",J1234,0)</f>
        <v>0</v>
      </c>
      <c r="BG1234" s="226">
        <f>IF(N1234="zákl. přenesená",J1234,0)</f>
        <v>0</v>
      </c>
      <c r="BH1234" s="226">
        <f>IF(N1234="sníž. přenesená",J1234,0)</f>
        <v>0</v>
      </c>
      <c r="BI1234" s="226">
        <f>IF(N1234="nulová",J1234,0)</f>
        <v>0</v>
      </c>
      <c r="BJ1234" s="17" t="s">
        <v>156</v>
      </c>
      <c r="BK1234" s="226">
        <f>ROUND(I1234*H1234,2)</f>
        <v>0</v>
      </c>
      <c r="BL1234" s="17" t="s">
        <v>155</v>
      </c>
      <c r="BM1234" s="225" t="s">
        <v>1119</v>
      </c>
    </row>
    <row r="1235" s="14" customFormat="1">
      <c r="A1235" s="14"/>
      <c r="B1235" s="238"/>
      <c r="C1235" s="239"/>
      <c r="D1235" s="229" t="s">
        <v>157</v>
      </c>
      <c r="E1235" s="240" t="s">
        <v>1</v>
      </c>
      <c r="F1235" s="241" t="s">
        <v>817</v>
      </c>
      <c r="G1235" s="239"/>
      <c r="H1235" s="242">
        <v>4.3760000000000003</v>
      </c>
      <c r="I1235" s="243"/>
      <c r="J1235" s="239"/>
      <c r="K1235" s="239"/>
      <c r="L1235" s="244"/>
      <c r="M1235" s="245"/>
      <c r="N1235" s="246"/>
      <c r="O1235" s="246"/>
      <c r="P1235" s="246"/>
      <c r="Q1235" s="246"/>
      <c r="R1235" s="246"/>
      <c r="S1235" s="246"/>
      <c r="T1235" s="247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48" t="s">
        <v>157</v>
      </c>
      <c r="AU1235" s="248" t="s">
        <v>156</v>
      </c>
      <c r="AV1235" s="14" t="s">
        <v>156</v>
      </c>
      <c r="AW1235" s="14" t="s">
        <v>30</v>
      </c>
      <c r="AX1235" s="14" t="s">
        <v>14</v>
      </c>
      <c r="AY1235" s="248" t="s">
        <v>147</v>
      </c>
    </row>
    <row r="1236" s="15" customFormat="1">
      <c r="A1236" s="15"/>
      <c r="B1236" s="249"/>
      <c r="C1236" s="250"/>
      <c r="D1236" s="229" t="s">
        <v>157</v>
      </c>
      <c r="E1236" s="251" t="s">
        <v>1</v>
      </c>
      <c r="F1236" s="252" t="s">
        <v>160</v>
      </c>
      <c r="G1236" s="250"/>
      <c r="H1236" s="253">
        <v>4.3760000000000003</v>
      </c>
      <c r="I1236" s="254"/>
      <c r="J1236" s="250"/>
      <c r="K1236" s="250"/>
      <c r="L1236" s="255"/>
      <c r="M1236" s="256"/>
      <c r="N1236" s="257"/>
      <c r="O1236" s="257"/>
      <c r="P1236" s="257"/>
      <c r="Q1236" s="257"/>
      <c r="R1236" s="257"/>
      <c r="S1236" s="257"/>
      <c r="T1236" s="258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59" t="s">
        <v>157</v>
      </c>
      <c r="AU1236" s="259" t="s">
        <v>156</v>
      </c>
      <c r="AV1236" s="15" t="s">
        <v>155</v>
      </c>
      <c r="AW1236" s="15" t="s">
        <v>30</v>
      </c>
      <c r="AX1236" s="15" t="s">
        <v>80</v>
      </c>
      <c r="AY1236" s="259" t="s">
        <v>147</v>
      </c>
    </row>
    <row r="1237" s="2" customFormat="1" ht="16.5" customHeight="1">
      <c r="A1237" s="38"/>
      <c r="B1237" s="39"/>
      <c r="C1237" s="214" t="s">
        <v>779</v>
      </c>
      <c r="D1237" s="214" t="s">
        <v>150</v>
      </c>
      <c r="E1237" s="215" t="s">
        <v>818</v>
      </c>
      <c r="F1237" s="216" t="s">
        <v>819</v>
      </c>
      <c r="G1237" s="217" t="s">
        <v>267</v>
      </c>
      <c r="H1237" s="218">
        <v>0.113</v>
      </c>
      <c r="I1237" s="219"/>
      <c r="J1237" s="220">
        <f>ROUND(I1237*H1237,2)</f>
        <v>0</v>
      </c>
      <c r="K1237" s="216" t="s">
        <v>154</v>
      </c>
      <c r="L1237" s="44"/>
      <c r="M1237" s="221" t="s">
        <v>1</v>
      </c>
      <c r="N1237" s="222" t="s">
        <v>39</v>
      </c>
      <c r="O1237" s="91"/>
      <c r="P1237" s="223">
        <f>O1237*H1237</f>
        <v>0</v>
      </c>
      <c r="Q1237" s="223">
        <v>0</v>
      </c>
      <c r="R1237" s="223">
        <f>Q1237*H1237</f>
        <v>0</v>
      </c>
      <c r="S1237" s="223">
        <v>0</v>
      </c>
      <c r="T1237" s="224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5" t="s">
        <v>155</v>
      </c>
      <c r="AT1237" s="225" t="s">
        <v>150</v>
      </c>
      <c r="AU1237" s="225" t="s">
        <v>156</v>
      </c>
      <c r="AY1237" s="17" t="s">
        <v>147</v>
      </c>
      <c r="BE1237" s="226">
        <f>IF(N1237="základní",J1237,0)</f>
        <v>0</v>
      </c>
      <c r="BF1237" s="226">
        <f>IF(N1237="snížená",J1237,0)</f>
        <v>0</v>
      </c>
      <c r="BG1237" s="226">
        <f>IF(N1237="zákl. přenesená",J1237,0)</f>
        <v>0</v>
      </c>
      <c r="BH1237" s="226">
        <f>IF(N1237="sníž. přenesená",J1237,0)</f>
        <v>0</v>
      </c>
      <c r="BI1237" s="226">
        <f>IF(N1237="nulová",J1237,0)</f>
        <v>0</v>
      </c>
      <c r="BJ1237" s="17" t="s">
        <v>156</v>
      </c>
      <c r="BK1237" s="226">
        <f>ROUND(I1237*H1237,2)</f>
        <v>0</v>
      </c>
      <c r="BL1237" s="17" t="s">
        <v>155</v>
      </c>
      <c r="BM1237" s="225" t="s">
        <v>1120</v>
      </c>
    </row>
    <row r="1238" s="12" customFormat="1" ht="22.8" customHeight="1">
      <c r="A1238" s="12"/>
      <c r="B1238" s="198"/>
      <c r="C1238" s="199"/>
      <c r="D1238" s="200" t="s">
        <v>72</v>
      </c>
      <c r="E1238" s="212" t="s">
        <v>361</v>
      </c>
      <c r="F1238" s="212" t="s">
        <v>362</v>
      </c>
      <c r="G1238" s="199"/>
      <c r="H1238" s="199"/>
      <c r="I1238" s="202"/>
      <c r="J1238" s="213">
        <f>BK1238</f>
        <v>0</v>
      </c>
      <c r="K1238" s="199"/>
      <c r="L1238" s="204"/>
      <c r="M1238" s="205"/>
      <c r="N1238" s="206"/>
      <c r="O1238" s="206"/>
      <c r="P1238" s="207">
        <f>SUM(P1239:P1274)</f>
        <v>0</v>
      </c>
      <c r="Q1238" s="206"/>
      <c r="R1238" s="207">
        <f>SUM(R1239:R1274)</f>
        <v>0</v>
      </c>
      <c r="S1238" s="206"/>
      <c r="T1238" s="208">
        <f>SUM(T1239:T1274)</f>
        <v>0</v>
      </c>
      <c r="U1238" s="12"/>
      <c r="V1238" s="12"/>
      <c r="W1238" s="12"/>
      <c r="X1238" s="12"/>
      <c r="Y1238" s="12"/>
      <c r="Z1238" s="12"/>
      <c r="AA1238" s="12"/>
      <c r="AB1238" s="12"/>
      <c r="AC1238" s="12"/>
      <c r="AD1238" s="12"/>
      <c r="AE1238" s="12"/>
      <c r="AR1238" s="209" t="s">
        <v>80</v>
      </c>
      <c r="AT1238" s="210" t="s">
        <v>72</v>
      </c>
      <c r="AU1238" s="210" t="s">
        <v>80</v>
      </c>
      <c r="AY1238" s="209" t="s">
        <v>147</v>
      </c>
      <c r="BK1238" s="211">
        <f>SUM(BK1239:BK1274)</f>
        <v>0</v>
      </c>
    </row>
    <row r="1239" s="2" customFormat="1" ht="24.15" customHeight="1">
      <c r="A1239" s="38"/>
      <c r="B1239" s="39"/>
      <c r="C1239" s="214" t="s">
        <v>1121</v>
      </c>
      <c r="D1239" s="214" t="s">
        <v>150</v>
      </c>
      <c r="E1239" s="215" t="s">
        <v>822</v>
      </c>
      <c r="F1239" s="216" t="s">
        <v>823</v>
      </c>
      <c r="G1239" s="217" t="s">
        <v>168</v>
      </c>
      <c r="H1239" s="218">
        <v>30.852</v>
      </c>
      <c r="I1239" s="219"/>
      <c r="J1239" s="220">
        <f>ROUND(I1239*H1239,2)</f>
        <v>0</v>
      </c>
      <c r="K1239" s="216" t="s">
        <v>154</v>
      </c>
      <c r="L1239" s="44"/>
      <c r="M1239" s="221" t="s">
        <v>1</v>
      </c>
      <c r="N1239" s="222" t="s">
        <v>39</v>
      </c>
      <c r="O1239" s="91"/>
      <c r="P1239" s="223">
        <f>O1239*H1239</f>
        <v>0</v>
      </c>
      <c r="Q1239" s="223">
        <v>0</v>
      </c>
      <c r="R1239" s="223">
        <f>Q1239*H1239</f>
        <v>0</v>
      </c>
      <c r="S1239" s="223">
        <v>0</v>
      </c>
      <c r="T1239" s="224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5" t="s">
        <v>155</v>
      </c>
      <c r="AT1239" s="225" t="s">
        <v>150</v>
      </c>
      <c r="AU1239" s="225" t="s">
        <v>156</v>
      </c>
      <c r="AY1239" s="17" t="s">
        <v>147</v>
      </c>
      <c r="BE1239" s="226">
        <f>IF(N1239="základní",J1239,0)</f>
        <v>0</v>
      </c>
      <c r="BF1239" s="226">
        <f>IF(N1239="snížená",J1239,0)</f>
        <v>0</v>
      </c>
      <c r="BG1239" s="226">
        <f>IF(N1239="zákl. přenesená",J1239,0)</f>
        <v>0</v>
      </c>
      <c r="BH1239" s="226">
        <f>IF(N1239="sníž. přenesená",J1239,0)</f>
        <v>0</v>
      </c>
      <c r="BI1239" s="226">
        <f>IF(N1239="nulová",J1239,0)</f>
        <v>0</v>
      </c>
      <c r="BJ1239" s="17" t="s">
        <v>156</v>
      </c>
      <c r="BK1239" s="226">
        <f>ROUND(I1239*H1239,2)</f>
        <v>0</v>
      </c>
      <c r="BL1239" s="17" t="s">
        <v>155</v>
      </c>
      <c r="BM1239" s="225" t="s">
        <v>1122</v>
      </c>
    </row>
    <row r="1240" s="14" customFormat="1">
      <c r="A1240" s="14"/>
      <c r="B1240" s="238"/>
      <c r="C1240" s="239"/>
      <c r="D1240" s="229" t="s">
        <v>157</v>
      </c>
      <c r="E1240" s="240" t="s">
        <v>1</v>
      </c>
      <c r="F1240" s="241" t="s">
        <v>1018</v>
      </c>
      <c r="G1240" s="239"/>
      <c r="H1240" s="242">
        <v>11.052</v>
      </c>
      <c r="I1240" s="243"/>
      <c r="J1240" s="239"/>
      <c r="K1240" s="239"/>
      <c r="L1240" s="244"/>
      <c r="M1240" s="245"/>
      <c r="N1240" s="246"/>
      <c r="O1240" s="246"/>
      <c r="P1240" s="246"/>
      <c r="Q1240" s="246"/>
      <c r="R1240" s="246"/>
      <c r="S1240" s="246"/>
      <c r="T1240" s="247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48" t="s">
        <v>157</v>
      </c>
      <c r="AU1240" s="248" t="s">
        <v>156</v>
      </c>
      <c r="AV1240" s="14" t="s">
        <v>156</v>
      </c>
      <c r="AW1240" s="14" t="s">
        <v>30</v>
      </c>
      <c r="AX1240" s="14" t="s">
        <v>14</v>
      </c>
      <c r="AY1240" s="248" t="s">
        <v>147</v>
      </c>
    </row>
    <row r="1241" s="14" customFormat="1">
      <c r="A1241" s="14"/>
      <c r="B1241" s="238"/>
      <c r="C1241" s="239"/>
      <c r="D1241" s="229" t="s">
        <v>157</v>
      </c>
      <c r="E1241" s="240" t="s">
        <v>1</v>
      </c>
      <c r="F1241" s="241" t="s">
        <v>1019</v>
      </c>
      <c r="G1241" s="239"/>
      <c r="H1241" s="242">
        <v>19.800000000000001</v>
      </c>
      <c r="I1241" s="243"/>
      <c r="J1241" s="239"/>
      <c r="K1241" s="239"/>
      <c r="L1241" s="244"/>
      <c r="M1241" s="245"/>
      <c r="N1241" s="246"/>
      <c r="O1241" s="246"/>
      <c r="P1241" s="246"/>
      <c r="Q1241" s="246"/>
      <c r="R1241" s="246"/>
      <c r="S1241" s="246"/>
      <c r="T1241" s="247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48" t="s">
        <v>157</v>
      </c>
      <c r="AU1241" s="248" t="s">
        <v>156</v>
      </c>
      <c r="AV1241" s="14" t="s">
        <v>156</v>
      </c>
      <c r="AW1241" s="14" t="s">
        <v>30</v>
      </c>
      <c r="AX1241" s="14" t="s">
        <v>14</v>
      </c>
      <c r="AY1241" s="248" t="s">
        <v>147</v>
      </c>
    </row>
    <row r="1242" s="15" customFormat="1">
      <c r="A1242" s="15"/>
      <c r="B1242" s="249"/>
      <c r="C1242" s="250"/>
      <c r="D1242" s="229" t="s">
        <v>157</v>
      </c>
      <c r="E1242" s="251" t="s">
        <v>1</v>
      </c>
      <c r="F1242" s="252" t="s">
        <v>160</v>
      </c>
      <c r="G1242" s="250"/>
      <c r="H1242" s="253">
        <v>30.852</v>
      </c>
      <c r="I1242" s="254"/>
      <c r="J1242" s="250"/>
      <c r="K1242" s="250"/>
      <c r="L1242" s="255"/>
      <c r="M1242" s="256"/>
      <c r="N1242" s="257"/>
      <c r="O1242" s="257"/>
      <c r="P1242" s="257"/>
      <c r="Q1242" s="257"/>
      <c r="R1242" s="257"/>
      <c r="S1242" s="257"/>
      <c r="T1242" s="258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59" t="s">
        <v>157</v>
      </c>
      <c r="AU1242" s="259" t="s">
        <v>156</v>
      </c>
      <c r="AV1242" s="15" t="s">
        <v>155</v>
      </c>
      <c r="AW1242" s="15" t="s">
        <v>30</v>
      </c>
      <c r="AX1242" s="15" t="s">
        <v>80</v>
      </c>
      <c r="AY1242" s="259" t="s">
        <v>147</v>
      </c>
    </row>
    <row r="1243" s="2" customFormat="1" ht="16.5" customHeight="1">
      <c r="A1243" s="38"/>
      <c r="B1243" s="39"/>
      <c r="C1243" s="260" t="s">
        <v>784</v>
      </c>
      <c r="D1243" s="260" t="s">
        <v>413</v>
      </c>
      <c r="E1243" s="261" t="s">
        <v>825</v>
      </c>
      <c r="F1243" s="262" t="s">
        <v>826</v>
      </c>
      <c r="G1243" s="263" t="s">
        <v>168</v>
      </c>
      <c r="H1243" s="264">
        <v>33.936999999999998</v>
      </c>
      <c r="I1243" s="265"/>
      <c r="J1243" s="266">
        <f>ROUND(I1243*H1243,2)</f>
        <v>0</v>
      </c>
      <c r="K1243" s="262" t="s">
        <v>416</v>
      </c>
      <c r="L1243" s="267"/>
      <c r="M1243" s="268" t="s">
        <v>1</v>
      </c>
      <c r="N1243" s="269" t="s">
        <v>39</v>
      </c>
      <c r="O1243" s="91"/>
      <c r="P1243" s="223">
        <f>O1243*H1243</f>
        <v>0</v>
      </c>
      <c r="Q1243" s="223">
        <v>0</v>
      </c>
      <c r="R1243" s="223">
        <f>Q1243*H1243</f>
        <v>0</v>
      </c>
      <c r="S1243" s="223">
        <v>0</v>
      </c>
      <c r="T1243" s="224">
        <f>S1243*H1243</f>
        <v>0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25" t="s">
        <v>173</v>
      </c>
      <c r="AT1243" s="225" t="s">
        <v>413</v>
      </c>
      <c r="AU1243" s="225" t="s">
        <v>156</v>
      </c>
      <c r="AY1243" s="17" t="s">
        <v>147</v>
      </c>
      <c r="BE1243" s="226">
        <f>IF(N1243="základní",J1243,0)</f>
        <v>0</v>
      </c>
      <c r="BF1243" s="226">
        <f>IF(N1243="snížená",J1243,0)</f>
        <v>0</v>
      </c>
      <c r="BG1243" s="226">
        <f>IF(N1243="zákl. přenesená",J1243,0)</f>
        <v>0</v>
      </c>
      <c r="BH1243" s="226">
        <f>IF(N1243="sníž. přenesená",J1243,0)</f>
        <v>0</v>
      </c>
      <c r="BI1243" s="226">
        <f>IF(N1243="nulová",J1243,0)</f>
        <v>0</v>
      </c>
      <c r="BJ1243" s="17" t="s">
        <v>156</v>
      </c>
      <c r="BK1243" s="226">
        <f>ROUND(I1243*H1243,2)</f>
        <v>0</v>
      </c>
      <c r="BL1243" s="17" t="s">
        <v>155</v>
      </c>
      <c r="BM1243" s="225" t="s">
        <v>1123</v>
      </c>
    </row>
    <row r="1244" s="14" customFormat="1">
      <c r="A1244" s="14"/>
      <c r="B1244" s="238"/>
      <c r="C1244" s="239"/>
      <c r="D1244" s="229" t="s">
        <v>157</v>
      </c>
      <c r="E1244" s="240" t="s">
        <v>1</v>
      </c>
      <c r="F1244" s="241" t="s">
        <v>1124</v>
      </c>
      <c r="G1244" s="239"/>
      <c r="H1244" s="242">
        <v>33.936999999999998</v>
      </c>
      <c r="I1244" s="243"/>
      <c r="J1244" s="239"/>
      <c r="K1244" s="239"/>
      <c r="L1244" s="244"/>
      <c r="M1244" s="245"/>
      <c r="N1244" s="246"/>
      <c r="O1244" s="246"/>
      <c r="P1244" s="246"/>
      <c r="Q1244" s="246"/>
      <c r="R1244" s="246"/>
      <c r="S1244" s="246"/>
      <c r="T1244" s="247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48" t="s">
        <v>157</v>
      </c>
      <c r="AU1244" s="248" t="s">
        <v>156</v>
      </c>
      <c r="AV1244" s="14" t="s">
        <v>156</v>
      </c>
      <c r="AW1244" s="14" t="s">
        <v>30</v>
      </c>
      <c r="AX1244" s="14" t="s">
        <v>14</v>
      </c>
      <c r="AY1244" s="248" t="s">
        <v>147</v>
      </c>
    </row>
    <row r="1245" s="15" customFormat="1">
      <c r="A1245" s="15"/>
      <c r="B1245" s="249"/>
      <c r="C1245" s="250"/>
      <c r="D1245" s="229" t="s">
        <v>157</v>
      </c>
      <c r="E1245" s="251" t="s">
        <v>1</v>
      </c>
      <c r="F1245" s="252" t="s">
        <v>160</v>
      </c>
      <c r="G1245" s="250"/>
      <c r="H1245" s="253">
        <v>33.936999999999998</v>
      </c>
      <c r="I1245" s="254"/>
      <c r="J1245" s="250"/>
      <c r="K1245" s="250"/>
      <c r="L1245" s="255"/>
      <c r="M1245" s="256"/>
      <c r="N1245" s="257"/>
      <c r="O1245" s="257"/>
      <c r="P1245" s="257"/>
      <c r="Q1245" s="257"/>
      <c r="R1245" s="257"/>
      <c r="S1245" s="257"/>
      <c r="T1245" s="258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59" t="s">
        <v>157</v>
      </c>
      <c r="AU1245" s="259" t="s">
        <v>156</v>
      </c>
      <c r="AV1245" s="15" t="s">
        <v>155</v>
      </c>
      <c r="AW1245" s="15" t="s">
        <v>30</v>
      </c>
      <c r="AX1245" s="15" t="s">
        <v>80</v>
      </c>
      <c r="AY1245" s="259" t="s">
        <v>147</v>
      </c>
    </row>
    <row r="1246" s="2" customFormat="1" ht="16.5" customHeight="1">
      <c r="A1246" s="38"/>
      <c r="B1246" s="39"/>
      <c r="C1246" s="214" t="s">
        <v>1125</v>
      </c>
      <c r="D1246" s="214" t="s">
        <v>150</v>
      </c>
      <c r="E1246" s="215" t="s">
        <v>830</v>
      </c>
      <c r="F1246" s="216" t="s">
        <v>831</v>
      </c>
      <c r="G1246" s="217" t="s">
        <v>168</v>
      </c>
      <c r="H1246" s="218">
        <v>51.700000000000003</v>
      </c>
      <c r="I1246" s="219"/>
      <c r="J1246" s="220">
        <f>ROUND(I1246*H1246,2)</f>
        <v>0</v>
      </c>
      <c r="K1246" s="216" t="s">
        <v>154</v>
      </c>
      <c r="L1246" s="44"/>
      <c r="M1246" s="221" t="s">
        <v>1</v>
      </c>
      <c r="N1246" s="222" t="s">
        <v>39</v>
      </c>
      <c r="O1246" s="91"/>
      <c r="P1246" s="223">
        <f>O1246*H1246</f>
        <v>0</v>
      </c>
      <c r="Q1246" s="223">
        <v>0</v>
      </c>
      <c r="R1246" s="223">
        <f>Q1246*H1246</f>
        <v>0</v>
      </c>
      <c r="S1246" s="223">
        <v>0</v>
      </c>
      <c r="T1246" s="224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25" t="s">
        <v>155</v>
      </c>
      <c r="AT1246" s="225" t="s">
        <v>150</v>
      </c>
      <c r="AU1246" s="225" t="s">
        <v>156</v>
      </c>
      <c r="AY1246" s="17" t="s">
        <v>147</v>
      </c>
      <c r="BE1246" s="226">
        <f>IF(N1246="základní",J1246,0)</f>
        <v>0</v>
      </c>
      <c r="BF1246" s="226">
        <f>IF(N1246="snížená",J1246,0)</f>
        <v>0</v>
      </c>
      <c r="BG1246" s="226">
        <f>IF(N1246="zákl. přenesená",J1246,0)</f>
        <v>0</v>
      </c>
      <c r="BH1246" s="226">
        <f>IF(N1246="sníž. přenesená",J1246,0)</f>
        <v>0</v>
      </c>
      <c r="BI1246" s="226">
        <f>IF(N1246="nulová",J1246,0)</f>
        <v>0</v>
      </c>
      <c r="BJ1246" s="17" t="s">
        <v>156</v>
      </c>
      <c r="BK1246" s="226">
        <f>ROUND(I1246*H1246,2)</f>
        <v>0</v>
      </c>
      <c r="BL1246" s="17" t="s">
        <v>155</v>
      </c>
      <c r="BM1246" s="225" t="s">
        <v>1126</v>
      </c>
    </row>
    <row r="1247" s="13" customFormat="1">
      <c r="A1247" s="13"/>
      <c r="B1247" s="227"/>
      <c r="C1247" s="228"/>
      <c r="D1247" s="229" t="s">
        <v>157</v>
      </c>
      <c r="E1247" s="230" t="s">
        <v>1</v>
      </c>
      <c r="F1247" s="231" t="s">
        <v>921</v>
      </c>
      <c r="G1247" s="228"/>
      <c r="H1247" s="230" t="s">
        <v>1</v>
      </c>
      <c r="I1247" s="232"/>
      <c r="J1247" s="228"/>
      <c r="K1247" s="228"/>
      <c r="L1247" s="233"/>
      <c r="M1247" s="234"/>
      <c r="N1247" s="235"/>
      <c r="O1247" s="235"/>
      <c r="P1247" s="235"/>
      <c r="Q1247" s="235"/>
      <c r="R1247" s="235"/>
      <c r="S1247" s="235"/>
      <c r="T1247" s="236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7" t="s">
        <v>157</v>
      </c>
      <c r="AU1247" s="237" t="s">
        <v>156</v>
      </c>
      <c r="AV1247" s="13" t="s">
        <v>80</v>
      </c>
      <c r="AW1247" s="13" t="s">
        <v>30</v>
      </c>
      <c r="AX1247" s="13" t="s">
        <v>14</v>
      </c>
      <c r="AY1247" s="237" t="s">
        <v>147</v>
      </c>
    </row>
    <row r="1248" s="14" customFormat="1">
      <c r="A1248" s="14"/>
      <c r="B1248" s="238"/>
      <c r="C1248" s="239"/>
      <c r="D1248" s="229" t="s">
        <v>157</v>
      </c>
      <c r="E1248" s="240" t="s">
        <v>1</v>
      </c>
      <c r="F1248" s="241" t="s">
        <v>1127</v>
      </c>
      <c r="G1248" s="239"/>
      <c r="H1248" s="242">
        <v>19.32</v>
      </c>
      <c r="I1248" s="243"/>
      <c r="J1248" s="239"/>
      <c r="K1248" s="239"/>
      <c r="L1248" s="244"/>
      <c r="M1248" s="245"/>
      <c r="N1248" s="246"/>
      <c r="O1248" s="246"/>
      <c r="P1248" s="246"/>
      <c r="Q1248" s="246"/>
      <c r="R1248" s="246"/>
      <c r="S1248" s="246"/>
      <c r="T1248" s="247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48" t="s">
        <v>157</v>
      </c>
      <c r="AU1248" s="248" t="s">
        <v>156</v>
      </c>
      <c r="AV1248" s="14" t="s">
        <v>156</v>
      </c>
      <c r="AW1248" s="14" t="s">
        <v>30</v>
      </c>
      <c r="AX1248" s="14" t="s">
        <v>14</v>
      </c>
      <c r="AY1248" s="248" t="s">
        <v>147</v>
      </c>
    </row>
    <row r="1249" s="14" customFormat="1">
      <c r="A1249" s="14"/>
      <c r="B1249" s="238"/>
      <c r="C1249" s="239"/>
      <c r="D1249" s="229" t="s">
        <v>157</v>
      </c>
      <c r="E1249" s="240" t="s">
        <v>1</v>
      </c>
      <c r="F1249" s="241" t="s">
        <v>923</v>
      </c>
      <c r="G1249" s="239"/>
      <c r="H1249" s="242">
        <v>31.800000000000001</v>
      </c>
      <c r="I1249" s="243"/>
      <c r="J1249" s="239"/>
      <c r="K1249" s="239"/>
      <c r="L1249" s="244"/>
      <c r="M1249" s="245"/>
      <c r="N1249" s="246"/>
      <c r="O1249" s="246"/>
      <c r="P1249" s="246"/>
      <c r="Q1249" s="246"/>
      <c r="R1249" s="246"/>
      <c r="S1249" s="246"/>
      <c r="T1249" s="247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48" t="s">
        <v>157</v>
      </c>
      <c r="AU1249" s="248" t="s">
        <v>156</v>
      </c>
      <c r="AV1249" s="14" t="s">
        <v>156</v>
      </c>
      <c r="AW1249" s="14" t="s">
        <v>30</v>
      </c>
      <c r="AX1249" s="14" t="s">
        <v>14</v>
      </c>
      <c r="AY1249" s="248" t="s">
        <v>147</v>
      </c>
    </row>
    <row r="1250" s="13" customFormat="1">
      <c r="A1250" s="13"/>
      <c r="B1250" s="227"/>
      <c r="C1250" s="228"/>
      <c r="D1250" s="229" t="s">
        <v>157</v>
      </c>
      <c r="E1250" s="230" t="s">
        <v>1</v>
      </c>
      <c r="F1250" s="231" t="s">
        <v>1076</v>
      </c>
      <c r="G1250" s="228"/>
      <c r="H1250" s="230" t="s">
        <v>1</v>
      </c>
      <c r="I1250" s="232"/>
      <c r="J1250" s="228"/>
      <c r="K1250" s="228"/>
      <c r="L1250" s="233"/>
      <c r="M1250" s="234"/>
      <c r="N1250" s="235"/>
      <c r="O1250" s="235"/>
      <c r="P1250" s="235"/>
      <c r="Q1250" s="235"/>
      <c r="R1250" s="235"/>
      <c r="S1250" s="235"/>
      <c r="T1250" s="236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7" t="s">
        <v>157</v>
      </c>
      <c r="AU1250" s="237" t="s">
        <v>156</v>
      </c>
      <c r="AV1250" s="13" t="s">
        <v>80</v>
      </c>
      <c r="AW1250" s="13" t="s">
        <v>30</v>
      </c>
      <c r="AX1250" s="13" t="s">
        <v>14</v>
      </c>
      <c r="AY1250" s="237" t="s">
        <v>147</v>
      </c>
    </row>
    <row r="1251" s="14" customFormat="1">
      <c r="A1251" s="14"/>
      <c r="B1251" s="238"/>
      <c r="C1251" s="239"/>
      <c r="D1251" s="229" t="s">
        <v>157</v>
      </c>
      <c r="E1251" s="240" t="s">
        <v>1</v>
      </c>
      <c r="F1251" s="241" t="s">
        <v>1128</v>
      </c>
      <c r="G1251" s="239"/>
      <c r="H1251" s="242">
        <v>0.57999999999999996</v>
      </c>
      <c r="I1251" s="243"/>
      <c r="J1251" s="239"/>
      <c r="K1251" s="239"/>
      <c r="L1251" s="244"/>
      <c r="M1251" s="245"/>
      <c r="N1251" s="246"/>
      <c r="O1251" s="246"/>
      <c r="P1251" s="246"/>
      <c r="Q1251" s="246"/>
      <c r="R1251" s="246"/>
      <c r="S1251" s="246"/>
      <c r="T1251" s="247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48" t="s">
        <v>157</v>
      </c>
      <c r="AU1251" s="248" t="s">
        <v>156</v>
      </c>
      <c r="AV1251" s="14" t="s">
        <v>156</v>
      </c>
      <c r="AW1251" s="14" t="s">
        <v>30</v>
      </c>
      <c r="AX1251" s="14" t="s">
        <v>14</v>
      </c>
      <c r="AY1251" s="248" t="s">
        <v>147</v>
      </c>
    </row>
    <row r="1252" s="15" customFormat="1">
      <c r="A1252" s="15"/>
      <c r="B1252" s="249"/>
      <c r="C1252" s="250"/>
      <c r="D1252" s="229" t="s">
        <v>157</v>
      </c>
      <c r="E1252" s="251" t="s">
        <v>1</v>
      </c>
      <c r="F1252" s="252" t="s">
        <v>160</v>
      </c>
      <c r="G1252" s="250"/>
      <c r="H1252" s="253">
        <v>51.700000000000003</v>
      </c>
      <c r="I1252" s="254"/>
      <c r="J1252" s="250"/>
      <c r="K1252" s="250"/>
      <c r="L1252" s="255"/>
      <c r="M1252" s="256"/>
      <c r="N1252" s="257"/>
      <c r="O1252" s="257"/>
      <c r="P1252" s="257"/>
      <c r="Q1252" s="257"/>
      <c r="R1252" s="257"/>
      <c r="S1252" s="257"/>
      <c r="T1252" s="258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T1252" s="259" t="s">
        <v>157</v>
      </c>
      <c r="AU1252" s="259" t="s">
        <v>156</v>
      </c>
      <c r="AV1252" s="15" t="s">
        <v>155</v>
      </c>
      <c r="AW1252" s="15" t="s">
        <v>30</v>
      </c>
      <c r="AX1252" s="15" t="s">
        <v>80</v>
      </c>
      <c r="AY1252" s="259" t="s">
        <v>147</v>
      </c>
    </row>
    <row r="1253" s="2" customFormat="1" ht="24.15" customHeight="1">
      <c r="A1253" s="38"/>
      <c r="B1253" s="39"/>
      <c r="C1253" s="214" t="s">
        <v>789</v>
      </c>
      <c r="D1253" s="214" t="s">
        <v>150</v>
      </c>
      <c r="E1253" s="215" t="s">
        <v>834</v>
      </c>
      <c r="F1253" s="216" t="s">
        <v>835</v>
      </c>
      <c r="G1253" s="217" t="s">
        <v>236</v>
      </c>
      <c r="H1253" s="218">
        <v>15</v>
      </c>
      <c r="I1253" s="219"/>
      <c r="J1253" s="220">
        <f>ROUND(I1253*H1253,2)</f>
        <v>0</v>
      </c>
      <c r="K1253" s="216" t="s">
        <v>154</v>
      </c>
      <c r="L1253" s="44"/>
      <c r="M1253" s="221" t="s">
        <v>1</v>
      </c>
      <c r="N1253" s="222" t="s">
        <v>39</v>
      </c>
      <c r="O1253" s="91"/>
      <c r="P1253" s="223">
        <f>O1253*H1253</f>
        <v>0</v>
      </c>
      <c r="Q1253" s="223">
        <v>0</v>
      </c>
      <c r="R1253" s="223">
        <f>Q1253*H1253</f>
        <v>0</v>
      </c>
      <c r="S1253" s="223">
        <v>0</v>
      </c>
      <c r="T1253" s="224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5" t="s">
        <v>155</v>
      </c>
      <c r="AT1253" s="225" t="s">
        <v>150</v>
      </c>
      <c r="AU1253" s="225" t="s">
        <v>156</v>
      </c>
      <c r="AY1253" s="17" t="s">
        <v>147</v>
      </c>
      <c r="BE1253" s="226">
        <f>IF(N1253="základní",J1253,0)</f>
        <v>0</v>
      </c>
      <c r="BF1253" s="226">
        <f>IF(N1253="snížená",J1253,0)</f>
        <v>0</v>
      </c>
      <c r="BG1253" s="226">
        <f>IF(N1253="zákl. přenesená",J1253,0)</f>
        <v>0</v>
      </c>
      <c r="BH1253" s="226">
        <f>IF(N1253="sníž. přenesená",J1253,0)</f>
        <v>0</v>
      </c>
      <c r="BI1253" s="226">
        <f>IF(N1253="nulová",J1253,0)</f>
        <v>0</v>
      </c>
      <c r="BJ1253" s="17" t="s">
        <v>156</v>
      </c>
      <c r="BK1253" s="226">
        <f>ROUND(I1253*H1253,2)</f>
        <v>0</v>
      </c>
      <c r="BL1253" s="17" t="s">
        <v>155</v>
      </c>
      <c r="BM1253" s="225" t="s">
        <v>1129</v>
      </c>
    </row>
    <row r="1254" s="13" customFormat="1">
      <c r="A1254" s="13"/>
      <c r="B1254" s="227"/>
      <c r="C1254" s="228"/>
      <c r="D1254" s="229" t="s">
        <v>157</v>
      </c>
      <c r="E1254" s="230" t="s">
        <v>1</v>
      </c>
      <c r="F1254" s="231" t="s">
        <v>921</v>
      </c>
      <c r="G1254" s="228"/>
      <c r="H1254" s="230" t="s">
        <v>1</v>
      </c>
      <c r="I1254" s="232"/>
      <c r="J1254" s="228"/>
      <c r="K1254" s="228"/>
      <c r="L1254" s="233"/>
      <c r="M1254" s="234"/>
      <c r="N1254" s="235"/>
      <c r="O1254" s="235"/>
      <c r="P1254" s="235"/>
      <c r="Q1254" s="235"/>
      <c r="R1254" s="235"/>
      <c r="S1254" s="235"/>
      <c r="T1254" s="236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7" t="s">
        <v>157</v>
      </c>
      <c r="AU1254" s="237" t="s">
        <v>156</v>
      </c>
      <c r="AV1254" s="13" t="s">
        <v>80</v>
      </c>
      <c r="AW1254" s="13" t="s">
        <v>30</v>
      </c>
      <c r="AX1254" s="13" t="s">
        <v>14</v>
      </c>
      <c r="AY1254" s="237" t="s">
        <v>147</v>
      </c>
    </row>
    <row r="1255" s="14" customFormat="1">
      <c r="A1255" s="14"/>
      <c r="B1255" s="238"/>
      <c r="C1255" s="239"/>
      <c r="D1255" s="229" t="s">
        <v>157</v>
      </c>
      <c r="E1255" s="240" t="s">
        <v>1</v>
      </c>
      <c r="F1255" s="241" t="s">
        <v>8</v>
      </c>
      <c r="G1255" s="239"/>
      <c r="H1255" s="242">
        <v>15</v>
      </c>
      <c r="I1255" s="243"/>
      <c r="J1255" s="239"/>
      <c r="K1255" s="239"/>
      <c r="L1255" s="244"/>
      <c r="M1255" s="245"/>
      <c r="N1255" s="246"/>
      <c r="O1255" s="246"/>
      <c r="P1255" s="246"/>
      <c r="Q1255" s="246"/>
      <c r="R1255" s="246"/>
      <c r="S1255" s="246"/>
      <c r="T1255" s="247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48" t="s">
        <v>157</v>
      </c>
      <c r="AU1255" s="248" t="s">
        <v>156</v>
      </c>
      <c r="AV1255" s="14" t="s">
        <v>156</v>
      </c>
      <c r="AW1255" s="14" t="s">
        <v>30</v>
      </c>
      <c r="AX1255" s="14" t="s">
        <v>14</v>
      </c>
      <c r="AY1255" s="248" t="s">
        <v>147</v>
      </c>
    </row>
    <row r="1256" s="15" customFormat="1">
      <c r="A1256" s="15"/>
      <c r="B1256" s="249"/>
      <c r="C1256" s="250"/>
      <c r="D1256" s="229" t="s">
        <v>157</v>
      </c>
      <c r="E1256" s="251" t="s">
        <v>1</v>
      </c>
      <c r="F1256" s="252" t="s">
        <v>160</v>
      </c>
      <c r="G1256" s="250"/>
      <c r="H1256" s="253">
        <v>15</v>
      </c>
      <c r="I1256" s="254"/>
      <c r="J1256" s="250"/>
      <c r="K1256" s="250"/>
      <c r="L1256" s="255"/>
      <c r="M1256" s="256"/>
      <c r="N1256" s="257"/>
      <c r="O1256" s="257"/>
      <c r="P1256" s="257"/>
      <c r="Q1256" s="257"/>
      <c r="R1256" s="257"/>
      <c r="S1256" s="257"/>
      <c r="T1256" s="258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59" t="s">
        <v>157</v>
      </c>
      <c r="AU1256" s="259" t="s">
        <v>156</v>
      </c>
      <c r="AV1256" s="15" t="s">
        <v>155</v>
      </c>
      <c r="AW1256" s="15" t="s">
        <v>30</v>
      </c>
      <c r="AX1256" s="15" t="s">
        <v>80</v>
      </c>
      <c r="AY1256" s="259" t="s">
        <v>147</v>
      </c>
    </row>
    <row r="1257" s="2" customFormat="1" ht="24.15" customHeight="1">
      <c r="A1257" s="38"/>
      <c r="B1257" s="39"/>
      <c r="C1257" s="214" t="s">
        <v>1130</v>
      </c>
      <c r="D1257" s="214" t="s">
        <v>150</v>
      </c>
      <c r="E1257" s="215" t="s">
        <v>839</v>
      </c>
      <c r="F1257" s="216" t="s">
        <v>840</v>
      </c>
      <c r="G1257" s="217" t="s">
        <v>236</v>
      </c>
      <c r="H1257" s="218">
        <v>5</v>
      </c>
      <c r="I1257" s="219"/>
      <c r="J1257" s="220">
        <f>ROUND(I1257*H1257,2)</f>
        <v>0</v>
      </c>
      <c r="K1257" s="216" t="s">
        <v>154</v>
      </c>
      <c r="L1257" s="44"/>
      <c r="M1257" s="221" t="s">
        <v>1</v>
      </c>
      <c r="N1257" s="222" t="s">
        <v>39</v>
      </c>
      <c r="O1257" s="91"/>
      <c r="P1257" s="223">
        <f>O1257*H1257</f>
        <v>0</v>
      </c>
      <c r="Q1257" s="223">
        <v>0</v>
      </c>
      <c r="R1257" s="223">
        <f>Q1257*H1257</f>
        <v>0</v>
      </c>
      <c r="S1257" s="223">
        <v>0</v>
      </c>
      <c r="T1257" s="224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225" t="s">
        <v>155</v>
      </c>
      <c r="AT1257" s="225" t="s">
        <v>150</v>
      </c>
      <c r="AU1257" s="225" t="s">
        <v>156</v>
      </c>
      <c r="AY1257" s="17" t="s">
        <v>147</v>
      </c>
      <c r="BE1257" s="226">
        <f>IF(N1257="základní",J1257,0)</f>
        <v>0</v>
      </c>
      <c r="BF1257" s="226">
        <f>IF(N1257="snížená",J1257,0)</f>
        <v>0</v>
      </c>
      <c r="BG1257" s="226">
        <f>IF(N1257="zákl. přenesená",J1257,0)</f>
        <v>0</v>
      </c>
      <c r="BH1257" s="226">
        <f>IF(N1257="sníž. přenesená",J1257,0)</f>
        <v>0</v>
      </c>
      <c r="BI1257" s="226">
        <f>IF(N1257="nulová",J1257,0)</f>
        <v>0</v>
      </c>
      <c r="BJ1257" s="17" t="s">
        <v>156</v>
      </c>
      <c r="BK1257" s="226">
        <f>ROUND(I1257*H1257,2)</f>
        <v>0</v>
      </c>
      <c r="BL1257" s="17" t="s">
        <v>155</v>
      </c>
      <c r="BM1257" s="225" t="s">
        <v>1131</v>
      </c>
    </row>
    <row r="1258" s="13" customFormat="1">
      <c r="A1258" s="13"/>
      <c r="B1258" s="227"/>
      <c r="C1258" s="228"/>
      <c r="D1258" s="229" t="s">
        <v>157</v>
      </c>
      <c r="E1258" s="230" t="s">
        <v>1</v>
      </c>
      <c r="F1258" s="231" t="s">
        <v>921</v>
      </c>
      <c r="G1258" s="228"/>
      <c r="H1258" s="230" t="s">
        <v>1</v>
      </c>
      <c r="I1258" s="232"/>
      <c r="J1258" s="228"/>
      <c r="K1258" s="228"/>
      <c r="L1258" s="233"/>
      <c r="M1258" s="234"/>
      <c r="N1258" s="235"/>
      <c r="O1258" s="235"/>
      <c r="P1258" s="235"/>
      <c r="Q1258" s="235"/>
      <c r="R1258" s="235"/>
      <c r="S1258" s="235"/>
      <c r="T1258" s="236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7" t="s">
        <v>157</v>
      </c>
      <c r="AU1258" s="237" t="s">
        <v>156</v>
      </c>
      <c r="AV1258" s="13" t="s">
        <v>80</v>
      </c>
      <c r="AW1258" s="13" t="s">
        <v>30</v>
      </c>
      <c r="AX1258" s="13" t="s">
        <v>14</v>
      </c>
      <c r="AY1258" s="237" t="s">
        <v>147</v>
      </c>
    </row>
    <row r="1259" s="14" customFormat="1">
      <c r="A1259" s="14"/>
      <c r="B1259" s="238"/>
      <c r="C1259" s="239"/>
      <c r="D1259" s="229" t="s">
        <v>157</v>
      </c>
      <c r="E1259" s="240" t="s">
        <v>1</v>
      </c>
      <c r="F1259" s="241" t="s">
        <v>176</v>
      </c>
      <c r="G1259" s="239"/>
      <c r="H1259" s="242">
        <v>5</v>
      </c>
      <c r="I1259" s="243"/>
      <c r="J1259" s="239"/>
      <c r="K1259" s="239"/>
      <c r="L1259" s="244"/>
      <c r="M1259" s="245"/>
      <c r="N1259" s="246"/>
      <c r="O1259" s="246"/>
      <c r="P1259" s="246"/>
      <c r="Q1259" s="246"/>
      <c r="R1259" s="246"/>
      <c r="S1259" s="246"/>
      <c r="T1259" s="247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48" t="s">
        <v>157</v>
      </c>
      <c r="AU1259" s="248" t="s">
        <v>156</v>
      </c>
      <c r="AV1259" s="14" t="s">
        <v>156</v>
      </c>
      <c r="AW1259" s="14" t="s">
        <v>30</v>
      </c>
      <c r="AX1259" s="14" t="s">
        <v>14</v>
      </c>
      <c r="AY1259" s="248" t="s">
        <v>147</v>
      </c>
    </row>
    <row r="1260" s="15" customFormat="1">
      <c r="A1260" s="15"/>
      <c r="B1260" s="249"/>
      <c r="C1260" s="250"/>
      <c r="D1260" s="229" t="s">
        <v>157</v>
      </c>
      <c r="E1260" s="251" t="s">
        <v>1</v>
      </c>
      <c r="F1260" s="252" t="s">
        <v>160</v>
      </c>
      <c r="G1260" s="250"/>
      <c r="H1260" s="253">
        <v>5</v>
      </c>
      <c r="I1260" s="254"/>
      <c r="J1260" s="250"/>
      <c r="K1260" s="250"/>
      <c r="L1260" s="255"/>
      <c r="M1260" s="256"/>
      <c r="N1260" s="257"/>
      <c r="O1260" s="257"/>
      <c r="P1260" s="257"/>
      <c r="Q1260" s="257"/>
      <c r="R1260" s="257"/>
      <c r="S1260" s="257"/>
      <c r="T1260" s="258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15"/>
      <c r="AT1260" s="259" t="s">
        <v>157</v>
      </c>
      <c r="AU1260" s="259" t="s">
        <v>156</v>
      </c>
      <c r="AV1260" s="15" t="s">
        <v>155</v>
      </c>
      <c r="AW1260" s="15" t="s">
        <v>30</v>
      </c>
      <c r="AX1260" s="15" t="s">
        <v>80</v>
      </c>
      <c r="AY1260" s="259" t="s">
        <v>147</v>
      </c>
    </row>
    <row r="1261" s="2" customFormat="1" ht="24.15" customHeight="1">
      <c r="A1261" s="38"/>
      <c r="B1261" s="39"/>
      <c r="C1261" s="214" t="s">
        <v>793</v>
      </c>
      <c r="D1261" s="214" t="s">
        <v>150</v>
      </c>
      <c r="E1261" s="215" t="s">
        <v>842</v>
      </c>
      <c r="F1261" s="216" t="s">
        <v>843</v>
      </c>
      <c r="G1261" s="217" t="s">
        <v>168</v>
      </c>
      <c r="H1261" s="218">
        <v>51.700000000000003</v>
      </c>
      <c r="I1261" s="219"/>
      <c r="J1261" s="220">
        <f>ROUND(I1261*H1261,2)</f>
        <v>0</v>
      </c>
      <c r="K1261" s="216" t="s">
        <v>154</v>
      </c>
      <c r="L1261" s="44"/>
      <c r="M1261" s="221" t="s">
        <v>1</v>
      </c>
      <c r="N1261" s="222" t="s">
        <v>39</v>
      </c>
      <c r="O1261" s="91"/>
      <c r="P1261" s="223">
        <f>O1261*H1261</f>
        <v>0</v>
      </c>
      <c r="Q1261" s="223">
        <v>0</v>
      </c>
      <c r="R1261" s="223">
        <f>Q1261*H1261</f>
        <v>0</v>
      </c>
      <c r="S1261" s="223">
        <v>0</v>
      </c>
      <c r="T1261" s="224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25" t="s">
        <v>155</v>
      </c>
      <c r="AT1261" s="225" t="s">
        <v>150</v>
      </c>
      <c r="AU1261" s="225" t="s">
        <v>156</v>
      </c>
      <c r="AY1261" s="17" t="s">
        <v>147</v>
      </c>
      <c r="BE1261" s="226">
        <f>IF(N1261="základní",J1261,0)</f>
        <v>0</v>
      </c>
      <c r="BF1261" s="226">
        <f>IF(N1261="snížená",J1261,0)</f>
        <v>0</v>
      </c>
      <c r="BG1261" s="226">
        <f>IF(N1261="zákl. přenesená",J1261,0)</f>
        <v>0</v>
      </c>
      <c r="BH1261" s="226">
        <f>IF(N1261="sníž. přenesená",J1261,0)</f>
        <v>0</v>
      </c>
      <c r="BI1261" s="226">
        <f>IF(N1261="nulová",J1261,0)</f>
        <v>0</v>
      </c>
      <c r="BJ1261" s="17" t="s">
        <v>156</v>
      </c>
      <c r="BK1261" s="226">
        <f>ROUND(I1261*H1261,2)</f>
        <v>0</v>
      </c>
      <c r="BL1261" s="17" t="s">
        <v>155</v>
      </c>
      <c r="BM1261" s="225" t="s">
        <v>1132</v>
      </c>
    </row>
    <row r="1262" s="13" customFormat="1">
      <c r="A1262" s="13"/>
      <c r="B1262" s="227"/>
      <c r="C1262" s="228"/>
      <c r="D1262" s="229" t="s">
        <v>157</v>
      </c>
      <c r="E1262" s="230" t="s">
        <v>1</v>
      </c>
      <c r="F1262" s="231" t="s">
        <v>921</v>
      </c>
      <c r="G1262" s="228"/>
      <c r="H1262" s="230" t="s">
        <v>1</v>
      </c>
      <c r="I1262" s="232"/>
      <c r="J1262" s="228"/>
      <c r="K1262" s="228"/>
      <c r="L1262" s="233"/>
      <c r="M1262" s="234"/>
      <c r="N1262" s="235"/>
      <c r="O1262" s="235"/>
      <c r="P1262" s="235"/>
      <c r="Q1262" s="235"/>
      <c r="R1262" s="235"/>
      <c r="S1262" s="235"/>
      <c r="T1262" s="236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7" t="s">
        <v>157</v>
      </c>
      <c r="AU1262" s="237" t="s">
        <v>156</v>
      </c>
      <c r="AV1262" s="13" t="s">
        <v>80</v>
      </c>
      <c r="AW1262" s="13" t="s">
        <v>30</v>
      </c>
      <c r="AX1262" s="13" t="s">
        <v>14</v>
      </c>
      <c r="AY1262" s="237" t="s">
        <v>147</v>
      </c>
    </row>
    <row r="1263" s="14" customFormat="1">
      <c r="A1263" s="14"/>
      <c r="B1263" s="238"/>
      <c r="C1263" s="239"/>
      <c r="D1263" s="229" t="s">
        <v>157</v>
      </c>
      <c r="E1263" s="240" t="s">
        <v>1</v>
      </c>
      <c r="F1263" s="241" t="s">
        <v>1127</v>
      </c>
      <c r="G1263" s="239"/>
      <c r="H1263" s="242">
        <v>19.32</v>
      </c>
      <c r="I1263" s="243"/>
      <c r="J1263" s="239"/>
      <c r="K1263" s="239"/>
      <c r="L1263" s="244"/>
      <c r="M1263" s="245"/>
      <c r="N1263" s="246"/>
      <c r="O1263" s="246"/>
      <c r="P1263" s="246"/>
      <c r="Q1263" s="246"/>
      <c r="R1263" s="246"/>
      <c r="S1263" s="246"/>
      <c r="T1263" s="247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48" t="s">
        <v>157</v>
      </c>
      <c r="AU1263" s="248" t="s">
        <v>156</v>
      </c>
      <c r="AV1263" s="14" t="s">
        <v>156</v>
      </c>
      <c r="AW1263" s="14" t="s">
        <v>30</v>
      </c>
      <c r="AX1263" s="14" t="s">
        <v>14</v>
      </c>
      <c r="AY1263" s="248" t="s">
        <v>147</v>
      </c>
    </row>
    <row r="1264" s="14" customFormat="1">
      <c r="A1264" s="14"/>
      <c r="B1264" s="238"/>
      <c r="C1264" s="239"/>
      <c r="D1264" s="229" t="s">
        <v>157</v>
      </c>
      <c r="E1264" s="240" t="s">
        <v>1</v>
      </c>
      <c r="F1264" s="241" t="s">
        <v>923</v>
      </c>
      <c r="G1264" s="239"/>
      <c r="H1264" s="242">
        <v>31.800000000000001</v>
      </c>
      <c r="I1264" s="243"/>
      <c r="J1264" s="239"/>
      <c r="K1264" s="239"/>
      <c r="L1264" s="244"/>
      <c r="M1264" s="245"/>
      <c r="N1264" s="246"/>
      <c r="O1264" s="246"/>
      <c r="P1264" s="246"/>
      <c r="Q1264" s="246"/>
      <c r="R1264" s="246"/>
      <c r="S1264" s="246"/>
      <c r="T1264" s="247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48" t="s">
        <v>157</v>
      </c>
      <c r="AU1264" s="248" t="s">
        <v>156</v>
      </c>
      <c r="AV1264" s="14" t="s">
        <v>156</v>
      </c>
      <c r="AW1264" s="14" t="s">
        <v>30</v>
      </c>
      <c r="AX1264" s="14" t="s">
        <v>14</v>
      </c>
      <c r="AY1264" s="248" t="s">
        <v>147</v>
      </c>
    </row>
    <row r="1265" s="13" customFormat="1">
      <c r="A1265" s="13"/>
      <c r="B1265" s="227"/>
      <c r="C1265" s="228"/>
      <c r="D1265" s="229" t="s">
        <v>157</v>
      </c>
      <c r="E1265" s="230" t="s">
        <v>1</v>
      </c>
      <c r="F1265" s="231" t="s">
        <v>1076</v>
      </c>
      <c r="G1265" s="228"/>
      <c r="H1265" s="230" t="s">
        <v>1</v>
      </c>
      <c r="I1265" s="232"/>
      <c r="J1265" s="228"/>
      <c r="K1265" s="228"/>
      <c r="L1265" s="233"/>
      <c r="M1265" s="234"/>
      <c r="N1265" s="235"/>
      <c r="O1265" s="235"/>
      <c r="P1265" s="235"/>
      <c r="Q1265" s="235"/>
      <c r="R1265" s="235"/>
      <c r="S1265" s="235"/>
      <c r="T1265" s="236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37" t="s">
        <v>157</v>
      </c>
      <c r="AU1265" s="237" t="s">
        <v>156</v>
      </c>
      <c r="AV1265" s="13" t="s">
        <v>80</v>
      </c>
      <c r="AW1265" s="13" t="s">
        <v>30</v>
      </c>
      <c r="AX1265" s="13" t="s">
        <v>14</v>
      </c>
      <c r="AY1265" s="237" t="s">
        <v>147</v>
      </c>
    </row>
    <row r="1266" s="14" customFormat="1">
      <c r="A1266" s="14"/>
      <c r="B1266" s="238"/>
      <c r="C1266" s="239"/>
      <c r="D1266" s="229" t="s">
        <v>157</v>
      </c>
      <c r="E1266" s="240" t="s">
        <v>1</v>
      </c>
      <c r="F1266" s="241" t="s">
        <v>1128</v>
      </c>
      <c r="G1266" s="239"/>
      <c r="H1266" s="242">
        <v>0.57999999999999996</v>
      </c>
      <c r="I1266" s="243"/>
      <c r="J1266" s="239"/>
      <c r="K1266" s="239"/>
      <c r="L1266" s="244"/>
      <c r="M1266" s="245"/>
      <c r="N1266" s="246"/>
      <c r="O1266" s="246"/>
      <c r="P1266" s="246"/>
      <c r="Q1266" s="246"/>
      <c r="R1266" s="246"/>
      <c r="S1266" s="246"/>
      <c r="T1266" s="247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48" t="s">
        <v>157</v>
      </c>
      <c r="AU1266" s="248" t="s">
        <v>156</v>
      </c>
      <c r="AV1266" s="14" t="s">
        <v>156</v>
      </c>
      <c r="AW1266" s="14" t="s">
        <v>30</v>
      </c>
      <c r="AX1266" s="14" t="s">
        <v>14</v>
      </c>
      <c r="AY1266" s="248" t="s">
        <v>147</v>
      </c>
    </row>
    <row r="1267" s="15" customFormat="1">
      <c r="A1267" s="15"/>
      <c r="B1267" s="249"/>
      <c r="C1267" s="250"/>
      <c r="D1267" s="229" t="s">
        <v>157</v>
      </c>
      <c r="E1267" s="251" t="s">
        <v>1</v>
      </c>
      <c r="F1267" s="252" t="s">
        <v>160</v>
      </c>
      <c r="G1267" s="250"/>
      <c r="H1267" s="253">
        <v>51.700000000000003</v>
      </c>
      <c r="I1267" s="254"/>
      <c r="J1267" s="250"/>
      <c r="K1267" s="250"/>
      <c r="L1267" s="255"/>
      <c r="M1267" s="256"/>
      <c r="N1267" s="257"/>
      <c r="O1267" s="257"/>
      <c r="P1267" s="257"/>
      <c r="Q1267" s="257"/>
      <c r="R1267" s="257"/>
      <c r="S1267" s="257"/>
      <c r="T1267" s="258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59" t="s">
        <v>157</v>
      </c>
      <c r="AU1267" s="259" t="s">
        <v>156</v>
      </c>
      <c r="AV1267" s="15" t="s">
        <v>155</v>
      </c>
      <c r="AW1267" s="15" t="s">
        <v>30</v>
      </c>
      <c r="AX1267" s="15" t="s">
        <v>80</v>
      </c>
      <c r="AY1267" s="259" t="s">
        <v>147</v>
      </c>
    </row>
    <row r="1268" s="2" customFormat="1" ht="24.15" customHeight="1">
      <c r="A1268" s="38"/>
      <c r="B1268" s="39"/>
      <c r="C1268" s="214" t="s">
        <v>1133</v>
      </c>
      <c r="D1268" s="214" t="s">
        <v>150</v>
      </c>
      <c r="E1268" s="215" t="s">
        <v>846</v>
      </c>
      <c r="F1268" s="216" t="s">
        <v>847</v>
      </c>
      <c r="G1268" s="217" t="s">
        <v>168</v>
      </c>
      <c r="H1268" s="218">
        <v>51.700000000000003</v>
      </c>
      <c r="I1268" s="219"/>
      <c r="J1268" s="220">
        <f>ROUND(I1268*H1268,2)</f>
        <v>0</v>
      </c>
      <c r="K1268" s="216" t="s">
        <v>154</v>
      </c>
      <c r="L1268" s="44"/>
      <c r="M1268" s="221" t="s">
        <v>1</v>
      </c>
      <c r="N1268" s="222" t="s">
        <v>39</v>
      </c>
      <c r="O1268" s="91"/>
      <c r="P1268" s="223">
        <f>O1268*H1268</f>
        <v>0</v>
      </c>
      <c r="Q1268" s="223">
        <v>0</v>
      </c>
      <c r="R1268" s="223">
        <f>Q1268*H1268</f>
        <v>0</v>
      </c>
      <c r="S1268" s="223">
        <v>0</v>
      </c>
      <c r="T1268" s="224">
        <f>S1268*H1268</f>
        <v>0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225" t="s">
        <v>155</v>
      </c>
      <c r="AT1268" s="225" t="s">
        <v>150</v>
      </c>
      <c r="AU1268" s="225" t="s">
        <v>156</v>
      </c>
      <c r="AY1268" s="17" t="s">
        <v>147</v>
      </c>
      <c r="BE1268" s="226">
        <f>IF(N1268="základní",J1268,0)</f>
        <v>0</v>
      </c>
      <c r="BF1268" s="226">
        <f>IF(N1268="snížená",J1268,0)</f>
        <v>0</v>
      </c>
      <c r="BG1268" s="226">
        <f>IF(N1268="zákl. přenesená",J1268,0)</f>
        <v>0</v>
      </c>
      <c r="BH1268" s="226">
        <f>IF(N1268="sníž. přenesená",J1268,0)</f>
        <v>0</v>
      </c>
      <c r="BI1268" s="226">
        <f>IF(N1268="nulová",J1268,0)</f>
        <v>0</v>
      </c>
      <c r="BJ1268" s="17" t="s">
        <v>156</v>
      </c>
      <c r="BK1268" s="226">
        <f>ROUND(I1268*H1268,2)</f>
        <v>0</v>
      </c>
      <c r="BL1268" s="17" t="s">
        <v>155</v>
      </c>
      <c r="BM1268" s="225" t="s">
        <v>1134</v>
      </c>
    </row>
    <row r="1269" s="13" customFormat="1">
      <c r="A1269" s="13"/>
      <c r="B1269" s="227"/>
      <c r="C1269" s="228"/>
      <c r="D1269" s="229" t="s">
        <v>157</v>
      </c>
      <c r="E1269" s="230" t="s">
        <v>1</v>
      </c>
      <c r="F1269" s="231" t="s">
        <v>921</v>
      </c>
      <c r="G1269" s="228"/>
      <c r="H1269" s="230" t="s">
        <v>1</v>
      </c>
      <c r="I1269" s="232"/>
      <c r="J1269" s="228"/>
      <c r="K1269" s="228"/>
      <c r="L1269" s="233"/>
      <c r="M1269" s="234"/>
      <c r="N1269" s="235"/>
      <c r="O1269" s="235"/>
      <c r="P1269" s="235"/>
      <c r="Q1269" s="235"/>
      <c r="R1269" s="235"/>
      <c r="S1269" s="235"/>
      <c r="T1269" s="236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7" t="s">
        <v>157</v>
      </c>
      <c r="AU1269" s="237" t="s">
        <v>156</v>
      </c>
      <c r="AV1269" s="13" t="s">
        <v>80</v>
      </c>
      <c r="AW1269" s="13" t="s">
        <v>30</v>
      </c>
      <c r="AX1269" s="13" t="s">
        <v>14</v>
      </c>
      <c r="AY1269" s="237" t="s">
        <v>147</v>
      </c>
    </row>
    <row r="1270" s="14" customFormat="1">
      <c r="A1270" s="14"/>
      <c r="B1270" s="238"/>
      <c r="C1270" s="239"/>
      <c r="D1270" s="229" t="s">
        <v>157</v>
      </c>
      <c r="E1270" s="240" t="s">
        <v>1</v>
      </c>
      <c r="F1270" s="241" t="s">
        <v>1127</v>
      </c>
      <c r="G1270" s="239"/>
      <c r="H1270" s="242">
        <v>19.32</v>
      </c>
      <c r="I1270" s="243"/>
      <c r="J1270" s="239"/>
      <c r="K1270" s="239"/>
      <c r="L1270" s="244"/>
      <c r="M1270" s="245"/>
      <c r="N1270" s="246"/>
      <c r="O1270" s="246"/>
      <c r="P1270" s="246"/>
      <c r="Q1270" s="246"/>
      <c r="R1270" s="246"/>
      <c r="S1270" s="246"/>
      <c r="T1270" s="247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48" t="s">
        <v>157</v>
      </c>
      <c r="AU1270" s="248" t="s">
        <v>156</v>
      </c>
      <c r="AV1270" s="14" t="s">
        <v>156</v>
      </c>
      <c r="AW1270" s="14" t="s">
        <v>30</v>
      </c>
      <c r="AX1270" s="14" t="s">
        <v>14</v>
      </c>
      <c r="AY1270" s="248" t="s">
        <v>147</v>
      </c>
    </row>
    <row r="1271" s="14" customFormat="1">
      <c r="A1271" s="14"/>
      <c r="B1271" s="238"/>
      <c r="C1271" s="239"/>
      <c r="D1271" s="229" t="s">
        <v>157</v>
      </c>
      <c r="E1271" s="240" t="s">
        <v>1</v>
      </c>
      <c r="F1271" s="241" t="s">
        <v>923</v>
      </c>
      <c r="G1271" s="239"/>
      <c r="H1271" s="242">
        <v>31.800000000000001</v>
      </c>
      <c r="I1271" s="243"/>
      <c r="J1271" s="239"/>
      <c r="K1271" s="239"/>
      <c r="L1271" s="244"/>
      <c r="M1271" s="245"/>
      <c r="N1271" s="246"/>
      <c r="O1271" s="246"/>
      <c r="P1271" s="246"/>
      <c r="Q1271" s="246"/>
      <c r="R1271" s="246"/>
      <c r="S1271" s="246"/>
      <c r="T1271" s="247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48" t="s">
        <v>157</v>
      </c>
      <c r="AU1271" s="248" t="s">
        <v>156</v>
      </c>
      <c r="AV1271" s="14" t="s">
        <v>156</v>
      </c>
      <c r="AW1271" s="14" t="s">
        <v>30</v>
      </c>
      <c r="AX1271" s="14" t="s">
        <v>14</v>
      </c>
      <c r="AY1271" s="248" t="s">
        <v>147</v>
      </c>
    </row>
    <row r="1272" s="13" customFormat="1">
      <c r="A1272" s="13"/>
      <c r="B1272" s="227"/>
      <c r="C1272" s="228"/>
      <c r="D1272" s="229" t="s">
        <v>157</v>
      </c>
      <c r="E1272" s="230" t="s">
        <v>1</v>
      </c>
      <c r="F1272" s="231" t="s">
        <v>1076</v>
      </c>
      <c r="G1272" s="228"/>
      <c r="H1272" s="230" t="s">
        <v>1</v>
      </c>
      <c r="I1272" s="232"/>
      <c r="J1272" s="228"/>
      <c r="K1272" s="228"/>
      <c r="L1272" s="233"/>
      <c r="M1272" s="234"/>
      <c r="N1272" s="235"/>
      <c r="O1272" s="235"/>
      <c r="P1272" s="235"/>
      <c r="Q1272" s="235"/>
      <c r="R1272" s="235"/>
      <c r="S1272" s="235"/>
      <c r="T1272" s="236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7" t="s">
        <v>157</v>
      </c>
      <c r="AU1272" s="237" t="s">
        <v>156</v>
      </c>
      <c r="AV1272" s="13" t="s">
        <v>80</v>
      </c>
      <c r="AW1272" s="13" t="s">
        <v>30</v>
      </c>
      <c r="AX1272" s="13" t="s">
        <v>14</v>
      </c>
      <c r="AY1272" s="237" t="s">
        <v>147</v>
      </c>
    </row>
    <row r="1273" s="14" customFormat="1">
      <c r="A1273" s="14"/>
      <c r="B1273" s="238"/>
      <c r="C1273" s="239"/>
      <c r="D1273" s="229" t="s">
        <v>157</v>
      </c>
      <c r="E1273" s="240" t="s">
        <v>1</v>
      </c>
      <c r="F1273" s="241" t="s">
        <v>1128</v>
      </c>
      <c r="G1273" s="239"/>
      <c r="H1273" s="242">
        <v>0.57999999999999996</v>
      </c>
      <c r="I1273" s="243"/>
      <c r="J1273" s="239"/>
      <c r="K1273" s="239"/>
      <c r="L1273" s="244"/>
      <c r="M1273" s="245"/>
      <c r="N1273" s="246"/>
      <c r="O1273" s="246"/>
      <c r="P1273" s="246"/>
      <c r="Q1273" s="246"/>
      <c r="R1273" s="246"/>
      <c r="S1273" s="246"/>
      <c r="T1273" s="247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48" t="s">
        <v>157</v>
      </c>
      <c r="AU1273" s="248" t="s">
        <v>156</v>
      </c>
      <c r="AV1273" s="14" t="s">
        <v>156</v>
      </c>
      <c r="AW1273" s="14" t="s">
        <v>30</v>
      </c>
      <c r="AX1273" s="14" t="s">
        <v>14</v>
      </c>
      <c r="AY1273" s="248" t="s">
        <v>147</v>
      </c>
    </row>
    <row r="1274" s="15" customFormat="1">
      <c r="A1274" s="15"/>
      <c r="B1274" s="249"/>
      <c r="C1274" s="250"/>
      <c r="D1274" s="229" t="s">
        <v>157</v>
      </c>
      <c r="E1274" s="251" t="s">
        <v>1</v>
      </c>
      <c r="F1274" s="252" t="s">
        <v>160</v>
      </c>
      <c r="G1274" s="250"/>
      <c r="H1274" s="253">
        <v>51.700000000000003</v>
      </c>
      <c r="I1274" s="254"/>
      <c r="J1274" s="250"/>
      <c r="K1274" s="250"/>
      <c r="L1274" s="255"/>
      <c r="M1274" s="256"/>
      <c r="N1274" s="257"/>
      <c r="O1274" s="257"/>
      <c r="P1274" s="257"/>
      <c r="Q1274" s="257"/>
      <c r="R1274" s="257"/>
      <c r="S1274" s="257"/>
      <c r="T1274" s="258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59" t="s">
        <v>157</v>
      </c>
      <c r="AU1274" s="259" t="s">
        <v>156</v>
      </c>
      <c r="AV1274" s="15" t="s">
        <v>155</v>
      </c>
      <c r="AW1274" s="15" t="s">
        <v>30</v>
      </c>
      <c r="AX1274" s="15" t="s">
        <v>80</v>
      </c>
      <c r="AY1274" s="259" t="s">
        <v>147</v>
      </c>
    </row>
    <row r="1275" s="12" customFormat="1" ht="25.92" customHeight="1">
      <c r="A1275" s="12"/>
      <c r="B1275" s="198"/>
      <c r="C1275" s="199"/>
      <c r="D1275" s="200" t="s">
        <v>72</v>
      </c>
      <c r="E1275" s="201" t="s">
        <v>1135</v>
      </c>
      <c r="F1275" s="201" t="s">
        <v>1136</v>
      </c>
      <c r="G1275" s="199"/>
      <c r="H1275" s="199"/>
      <c r="I1275" s="202"/>
      <c r="J1275" s="203">
        <f>BK1275</f>
        <v>0</v>
      </c>
      <c r="K1275" s="199"/>
      <c r="L1275" s="204"/>
      <c r="M1275" s="205"/>
      <c r="N1275" s="206"/>
      <c r="O1275" s="206"/>
      <c r="P1275" s="207">
        <f>P1276+P1285+P1296+P1302+P1321+P1330+P1335+P1352+P1357+P1368+P1378+P1397+P1420</f>
        <v>0</v>
      </c>
      <c r="Q1275" s="206"/>
      <c r="R1275" s="207">
        <f>R1276+R1285+R1296+R1302+R1321+R1330+R1335+R1352+R1357+R1368+R1378+R1397+R1420</f>
        <v>0</v>
      </c>
      <c r="S1275" s="206"/>
      <c r="T1275" s="208">
        <f>T1276+T1285+T1296+T1302+T1321+T1330+T1335+T1352+T1357+T1368+T1378+T1397+T1420</f>
        <v>0</v>
      </c>
      <c r="U1275" s="12"/>
      <c r="V1275" s="12"/>
      <c r="W1275" s="12"/>
      <c r="X1275" s="12"/>
      <c r="Y1275" s="12"/>
      <c r="Z1275" s="12"/>
      <c r="AA1275" s="12"/>
      <c r="AB1275" s="12"/>
      <c r="AC1275" s="12"/>
      <c r="AD1275" s="12"/>
      <c r="AE1275" s="12"/>
      <c r="AR1275" s="209" t="s">
        <v>80</v>
      </c>
      <c r="AT1275" s="210" t="s">
        <v>72</v>
      </c>
      <c r="AU1275" s="210" t="s">
        <v>14</v>
      </c>
      <c r="AY1275" s="209" t="s">
        <v>147</v>
      </c>
      <c r="BK1275" s="211">
        <f>BK1276+BK1285+BK1296+BK1302+BK1321+BK1330+BK1335+BK1352+BK1357+BK1368+BK1378+BK1397+BK1420</f>
        <v>0</v>
      </c>
    </row>
    <row r="1276" s="12" customFormat="1" ht="22.8" customHeight="1">
      <c r="A1276" s="12"/>
      <c r="B1276" s="198"/>
      <c r="C1276" s="199"/>
      <c r="D1276" s="200" t="s">
        <v>72</v>
      </c>
      <c r="E1276" s="212" t="s">
        <v>148</v>
      </c>
      <c r="F1276" s="212" t="s">
        <v>149</v>
      </c>
      <c r="G1276" s="199"/>
      <c r="H1276" s="199"/>
      <c r="I1276" s="202"/>
      <c r="J1276" s="213">
        <f>BK1276</f>
        <v>0</v>
      </c>
      <c r="K1276" s="199"/>
      <c r="L1276" s="204"/>
      <c r="M1276" s="205"/>
      <c r="N1276" s="206"/>
      <c r="O1276" s="206"/>
      <c r="P1276" s="207">
        <f>SUM(P1277:P1284)</f>
        <v>0</v>
      </c>
      <c r="Q1276" s="206"/>
      <c r="R1276" s="207">
        <f>SUM(R1277:R1284)</f>
        <v>0</v>
      </c>
      <c r="S1276" s="206"/>
      <c r="T1276" s="208">
        <f>SUM(T1277:T1284)</f>
        <v>0</v>
      </c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R1276" s="209" t="s">
        <v>80</v>
      </c>
      <c r="AT1276" s="210" t="s">
        <v>72</v>
      </c>
      <c r="AU1276" s="210" t="s">
        <v>80</v>
      </c>
      <c r="AY1276" s="209" t="s">
        <v>147</v>
      </c>
      <c r="BK1276" s="211">
        <f>SUM(BK1277:BK1284)</f>
        <v>0</v>
      </c>
    </row>
    <row r="1277" s="2" customFormat="1" ht="21.75" customHeight="1">
      <c r="A1277" s="38"/>
      <c r="B1277" s="39"/>
      <c r="C1277" s="214" t="s">
        <v>796</v>
      </c>
      <c r="D1277" s="214" t="s">
        <v>150</v>
      </c>
      <c r="E1277" s="215" t="s">
        <v>151</v>
      </c>
      <c r="F1277" s="216" t="s">
        <v>152</v>
      </c>
      <c r="G1277" s="217" t="s">
        <v>153</v>
      </c>
      <c r="H1277" s="218">
        <v>0.73499999999999999</v>
      </c>
      <c r="I1277" s="219"/>
      <c r="J1277" s="220">
        <f>ROUND(I1277*H1277,2)</f>
        <v>0</v>
      </c>
      <c r="K1277" s="216" t="s">
        <v>154</v>
      </c>
      <c r="L1277" s="44"/>
      <c r="M1277" s="221" t="s">
        <v>1</v>
      </c>
      <c r="N1277" s="222" t="s">
        <v>39</v>
      </c>
      <c r="O1277" s="91"/>
      <c r="P1277" s="223">
        <f>O1277*H1277</f>
        <v>0</v>
      </c>
      <c r="Q1277" s="223">
        <v>0</v>
      </c>
      <c r="R1277" s="223">
        <f>Q1277*H1277</f>
        <v>0</v>
      </c>
      <c r="S1277" s="223">
        <v>0</v>
      </c>
      <c r="T1277" s="224">
        <f>S1277*H1277</f>
        <v>0</v>
      </c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R1277" s="225" t="s">
        <v>155</v>
      </c>
      <c r="AT1277" s="225" t="s">
        <v>150</v>
      </c>
      <c r="AU1277" s="225" t="s">
        <v>156</v>
      </c>
      <c r="AY1277" s="17" t="s">
        <v>147</v>
      </c>
      <c r="BE1277" s="226">
        <f>IF(N1277="základní",J1277,0)</f>
        <v>0</v>
      </c>
      <c r="BF1277" s="226">
        <f>IF(N1277="snížená",J1277,0)</f>
        <v>0</v>
      </c>
      <c r="BG1277" s="226">
        <f>IF(N1277="zákl. přenesená",J1277,0)</f>
        <v>0</v>
      </c>
      <c r="BH1277" s="226">
        <f>IF(N1277="sníž. přenesená",J1277,0)</f>
        <v>0</v>
      </c>
      <c r="BI1277" s="226">
        <f>IF(N1277="nulová",J1277,0)</f>
        <v>0</v>
      </c>
      <c r="BJ1277" s="17" t="s">
        <v>156</v>
      </c>
      <c r="BK1277" s="226">
        <f>ROUND(I1277*H1277,2)</f>
        <v>0</v>
      </c>
      <c r="BL1277" s="17" t="s">
        <v>155</v>
      </c>
      <c r="BM1277" s="225" t="s">
        <v>1137</v>
      </c>
    </row>
    <row r="1278" s="13" customFormat="1">
      <c r="A1278" s="13"/>
      <c r="B1278" s="227"/>
      <c r="C1278" s="228"/>
      <c r="D1278" s="229" t="s">
        <v>157</v>
      </c>
      <c r="E1278" s="230" t="s">
        <v>1</v>
      </c>
      <c r="F1278" s="231" t="s">
        <v>1138</v>
      </c>
      <c r="G1278" s="228"/>
      <c r="H1278" s="230" t="s">
        <v>1</v>
      </c>
      <c r="I1278" s="232"/>
      <c r="J1278" s="228"/>
      <c r="K1278" s="228"/>
      <c r="L1278" s="233"/>
      <c r="M1278" s="234"/>
      <c r="N1278" s="235"/>
      <c r="O1278" s="235"/>
      <c r="P1278" s="235"/>
      <c r="Q1278" s="235"/>
      <c r="R1278" s="235"/>
      <c r="S1278" s="235"/>
      <c r="T1278" s="236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7" t="s">
        <v>157</v>
      </c>
      <c r="AU1278" s="237" t="s">
        <v>156</v>
      </c>
      <c r="AV1278" s="13" t="s">
        <v>80</v>
      </c>
      <c r="AW1278" s="13" t="s">
        <v>30</v>
      </c>
      <c r="AX1278" s="13" t="s">
        <v>14</v>
      </c>
      <c r="AY1278" s="237" t="s">
        <v>147</v>
      </c>
    </row>
    <row r="1279" s="14" customFormat="1">
      <c r="A1279" s="14"/>
      <c r="B1279" s="238"/>
      <c r="C1279" s="239"/>
      <c r="D1279" s="229" t="s">
        <v>157</v>
      </c>
      <c r="E1279" s="240" t="s">
        <v>1</v>
      </c>
      <c r="F1279" s="241" t="s">
        <v>1139</v>
      </c>
      <c r="G1279" s="239"/>
      <c r="H1279" s="242">
        <v>0.73499999999999999</v>
      </c>
      <c r="I1279" s="243"/>
      <c r="J1279" s="239"/>
      <c r="K1279" s="239"/>
      <c r="L1279" s="244"/>
      <c r="M1279" s="245"/>
      <c r="N1279" s="246"/>
      <c r="O1279" s="246"/>
      <c r="P1279" s="246"/>
      <c r="Q1279" s="246"/>
      <c r="R1279" s="246"/>
      <c r="S1279" s="246"/>
      <c r="T1279" s="247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48" t="s">
        <v>157</v>
      </c>
      <c r="AU1279" s="248" t="s">
        <v>156</v>
      </c>
      <c r="AV1279" s="14" t="s">
        <v>156</v>
      </c>
      <c r="AW1279" s="14" t="s">
        <v>30</v>
      </c>
      <c r="AX1279" s="14" t="s">
        <v>14</v>
      </c>
      <c r="AY1279" s="248" t="s">
        <v>147</v>
      </c>
    </row>
    <row r="1280" s="15" customFormat="1">
      <c r="A1280" s="15"/>
      <c r="B1280" s="249"/>
      <c r="C1280" s="250"/>
      <c r="D1280" s="229" t="s">
        <v>157</v>
      </c>
      <c r="E1280" s="251" t="s">
        <v>1</v>
      </c>
      <c r="F1280" s="252" t="s">
        <v>160</v>
      </c>
      <c r="G1280" s="250"/>
      <c r="H1280" s="253">
        <v>0.73499999999999999</v>
      </c>
      <c r="I1280" s="254"/>
      <c r="J1280" s="250"/>
      <c r="K1280" s="250"/>
      <c r="L1280" s="255"/>
      <c r="M1280" s="256"/>
      <c r="N1280" s="257"/>
      <c r="O1280" s="257"/>
      <c r="P1280" s="257"/>
      <c r="Q1280" s="257"/>
      <c r="R1280" s="257"/>
      <c r="S1280" s="257"/>
      <c r="T1280" s="258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59" t="s">
        <v>157</v>
      </c>
      <c r="AU1280" s="259" t="s">
        <v>156</v>
      </c>
      <c r="AV1280" s="15" t="s">
        <v>155</v>
      </c>
      <c r="AW1280" s="15" t="s">
        <v>30</v>
      </c>
      <c r="AX1280" s="15" t="s">
        <v>80</v>
      </c>
      <c r="AY1280" s="259" t="s">
        <v>147</v>
      </c>
    </row>
    <row r="1281" s="2" customFormat="1" ht="24.15" customHeight="1">
      <c r="A1281" s="38"/>
      <c r="B1281" s="39"/>
      <c r="C1281" s="214" t="s">
        <v>1140</v>
      </c>
      <c r="D1281" s="214" t="s">
        <v>150</v>
      </c>
      <c r="E1281" s="215" t="s">
        <v>161</v>
      </c>
      <c r="F1281" s="216" t="s">
        <v>162</v>
      </c>
      <c r="G1281" s="217" t="s">
        <v>153</v>
      </c>
      <c r="H1281" s="218">
        <v>0.73499999999999999</v>
      </c>
      <c r="I1281" s="219"/>
      <c r="J1281" s="220">
        <f>ROUND(I1281*H1281,2)</f>
        <v>0</v>
      </c>
      <c r="K1281" s="216" t="s">
        <v>154</v>
      </c>
      <c r="L1281" s="44"/>
      <c r="M1281" s="221" t="s">
        <v>1</v>
      </c>
      <c r="N1281" s="222" t="s">
        <v>39</v>
      </c>
      <c r="O1281" s="91"/>
      <c r="P1281" s="223">
        <f>O1281*H1281</f>
        <v>0</v>
      </c>
      <c r="Q1281" s="223">
        <v>0</v>
      </c>
      <c r="R1281" s="223">
        <f>Q1281*H1281</f>
        <v>0</v>
      </c>
      <c r="S1281" s="223">
        <v>0</v>
      </c>
      <c r="T1281" s="224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5" t="s">
        <v>155</v>
      </c>
      <c r="AT1281" s="225" t="s">
        <v>150</v>
      </c>
      <c r="AU1281" s="225" t="s">
        <v>156</v>
      </c>
      <c r="AY1281" s="17" t="s">
        <v>147</v>
      </c>
      <c r="BE1281" s="226">
        <f>IF(N1281="základní",J1281,0)</f>
        <v>0</v>
      </c>
      <c r="BF1281" s="226">
        <f>IF(N1281="snížená",J1281,0)</f>
        <v>0</v>
      </c>
      <c r="BG1281" s="226">
        <f>IF(N1281="zákl. přenesená",J1281,0)</f>
        <v>0</v>
      </c>
      <c r="BH1281" s="226">
        <f>IF(N1281="sníž. přenesená",J1281,0)</f>
        <v>0</v>
      </c>
      <c r="BI1281" s="226">
        <f>IF(N1281="nulová",J1281,0)</f>
        <v>0</v>
      </c>
      <c r="BJ1281" s="17" t="s">
        <v>156</v>
      </c>
      <c r="BK1281" s="226">
        <f>ROUND(I1281*H1281,2)</f>
        <v>0</v>
      </c>
      <c r="BL1281" s="17" t="s">
        <v>155</v>
      </c>
      <c r="BM1281" s="225" t="s">
        <v>1141</v>
      </c>
    </row>
    <row r="1282" s="13" customFormat="1">
      <c r="A1282" s="13"/>
      <c r="B1282" s="227"/>
      <c r="C1282" s="228"/>
      <c r="D1282" s="229" t="s">
        <v>157</v>
      </c>
      <c r="E1282" s="230" t="s">
        <v>1</v>
      </c>
      <c r="F1282" s="231" t="s">
        <v>1138</v>
      </c>
      <c r="G1282" s="228"/>
      <c r="H1282" s="230" t="s">
        <v>1</v>
      </c>
      <c r="I1282" s="232"/>
      <c r="J1282" s="228"/>
      <c r="K1282" s="228"/>
      <c r="L1282" s="233"/>
      <c r="M1282" s="234"/>
      <c r="N1282" s="235"/>
      <c r="O1282" s="235"/>
      <c r="P1282" s="235"/>
      <c r="Q1282" s="235"/>
      <c r="R1282" s="235"/>
      <c r="S1282" s="235"/>
      <c r="T1282" s="236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7" t="s">
        <v>157</v>
      </c>
      <c r="AU1282" s="237" t="s">
        <v>156</v>
      </c>
      <c r="AV1282" s="13" t="s">
        <v>80</v>
      </c>
      <c r="AW1282" s="13" t="s">
        <v>30</v>
      </c>
      <c r="AX1282" s="13" t="s">
        <v>14</v>
      </c>
      <c r="AY1282" s="237" t="s">
        <v>147</v>
      </c>
    </row>
    <row r="1283" s="14" customFormat="1">
      <c r="A1283" s="14"/>
      <c r="B1283" s="238"/>
      <c r="C1283" s="239"/>
      <c r="D1283" s="229" t="s">
        <v>157</v>
      </c>
      <c r="E1283" s="240" t="s">
        <v>1</v>
      </c>
      <c r="F1283" s="241" t="s">
        <v>1139</v>
      </c>
      <c r="G1283" s="239"/>
      <c r="H1283" s="242">
        <v>0.73499999999999999</v>
      </c>
      <c r="I1283" s="243"/>
      <c r="J1283" s="239"/>
      <c r="K1283" s="239"/>
      <c r="L1283" s="244"/>
      <c r="M1283" s="245"/>
      <c r="N1283" s="246"/>
      <c r="O1283" s="246"/>
      <c r="P1283" s="246"/>
      <c r="Q1283" s="246"/>
      <c r="R1283" s="246"/>
      <c r="S1283" s="246"/>
      <c r="T1283" s="247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48" t="s">
        <v>157</v>
      </c>
      <c r="AU1283" s="248" t="s">
        <v>156</v>
      </c>
      <c r="AV1283" s="14" t="s">
        <v>156</v>
      </c>
      <c r="AW1283" s="14" t="s">
        <v>30</v>
      </c>
      <c r="AX1283" s="14" t="s">
        <v>14</v>
      </c>
      <c r="AY1283" s="248" t="s">
        <v>147</v>
      </c>
    </row>
    <row r="1284" s="15" customFormat="1">
      <c r="A1284" s="15"/>
      <c r="B1284" s="249"/>
      <c r="C1284" s="250"/>
      <c r="D1284" s="229" t="s">
        <v>157</v>
      </c>
      <c r="E1284" s="251" t="s">
        <v>1</v>
      </c>
      <c r="F1284" s="252" t="s">
        <v>160</v>
      </c>
      <c r="G1284" s="250"/>
      <c r="H1284" s="253">
        <v>0.73499999999999999</v>
      </c>
      <c r="I1284" s="254"/>
      <c r="J1284" s="250"/>
      <c r="K1284" s="250"/>
      <c r="L1284" s="255"/>
      <c r="M1284" s="256"/>
      <c r="N1284" s="257"/>
      <c r="O1284" s="257"/>
      <c r="P1284" s="257"/>
      <c r="Q1284" s="257"/>
      <c r="R1284" s="257"/>
      <c r="S1284" s="257"/>
      <c r="T1284" s="258"/>
      <c r="U1284" s="15"/>
      <c r="V1284" s="15"/>
      <c r="W1284" s="15"/>
      <c r="X1284" s="15"/>
      <c r="Y1284" s="15"/>
      <c r="Z1284" s="15"/>
      <c r="AA1284" s="15"/>
      <c r="AB1284" s="15"/>
      <c r="AC1284" s="15"/>
      <c r="AD1284" s="15"/>
      <c r="AE1284" s="15"/>
      <c r="AT1284" s="259" t="s">
        <v>157</v>
      </c>
      <c r="AU1284" s="259" t="s">
        <v>156</v>
      </c>
      <c r="AV1284" s="15" t="s">
        <v>155</v>
      </c>
      <c r="AW1284" s="15" t="s">
        <v>30</v>
      </c>
      <c r="AX1284" s="15" t="s">
        <v>80</v>
      </c>
      <c r="AY1284" s="259" t="s">
        <v>147</v>
      </c>
    </row>
    <row r="1285" s="12" customFormat="1" ht="22.8" customHeight="1">
      <c r="A1285" s="12"/>
      <c r="B1285" s="198"/>
      <c r="C1285" s="199"/>
      <c r="D1285" s="200" t="s">
        <v>72</v>
      </c>
      <c r="E1285" s="212" t="s">
        <v>163</v>
      </c>
      <c r="F1285" s="212" t="s">
        <v>164</v>
      </c>
      <c r="G1285" s="199"/>
      <c r="H1285" s="199"/>
      <c r="I1285" s="202"/>
      <c r="J1285" s="213">
        <f>BK1285</f>
        <v>0</v>
      </c>
      <c r="K1285" s="199"/>
      <c r="L1285" s="204"/>
      <c r="M1285" s="205"/>
      <c r="N1285" s="206"/>
      <c r="O1285" s="206"/>
      <c r="P1285" s="207">
        <f>SUM(P1286:P1295)</f>
        <v>0</v>
      </c>
      <c r="Q1285" s="206"/>
      <c r="R1285" s="207">
        <f>SUM(R1286:R1295)</f>
        <v>0</v>
      </c>
      <c r="S1285" s="206"/>
      <c r="T1285" s="208">
        <f>SUM(T1286:T1295)</f>
        <v>0</v>
      </c>
      <c r="U1285" s="12"/>
      <c r="V1285" s="12"/>
      <c r="W1285" s="12"/>
      <c r="X1285" s="12"/>
      <c r="Y1285" s="12"/>
      <c r="Z1285" s="12"/>
      <c r="AA1285" s="12"/>
      <c r="AB1285" s="12"/>
      <c r="AC1285" s="12"/>
      <c r="AD1285" s="12"/>
      <c r="AE1285" s="12"/>
      <c r="AR1285" s="209" t="s">
        <v>80</v>
      </c>
      <c r="AT1285" s="210" t="s">
        <v>72</v>
      </c>
      <c r="AU1285" s="210" t="s">
        <v>80</v>
      </c>
      <c r="AY1285" s="209" t="s">
        <v>147</v>
      </c>
      <c r="BK1285" s="211">
        <f>SUM(BK1286:BK1295)</f>
        <v>0</v>
      </c>
    </row>
    <row r="1286" s="2" customFormat="1" ht="37.8" customHeight="1">
      <c r="A1286" s="38"/>
      <c r="B1286" s="39"/>
      <c r="C1286" s="214" t="s">
        <v>800</v>
      </c>
      <c r="D1286" s="214" t="s">
        <v>150</v>
      </c>
      <c r="E1286" s="215" t="s">
        <v>166</v>
      </c>
      <c r="F1286" s="216" t="s">
        <v>167</v>
      </c>
      <c r="G1286" s="217" t="s">
        <v>168</v>
      </c>
      <c r="H1286" s="218">
        <v>2.7000000000000002</v>
      </c>
      <c r="I1286" s="219"/>
      <c r="J1286" s="220">
        <f>ROUND(I1286*H1286,2)</f>
        <v>0</v>
      </c>
      <c r="K1286" s="216" t="s">
        <v>154</v>
      </c>
      <c r="L1286" s="44"/>
      <c r="M1286" s="221" t="s">
        <v>1</v>
      </c>
      <c r="N1286" s="222" t="s">
        <v>39</v>
      </c>
      <c r="O1286" s="91"/>
      <c r="P1286" s="223">
        <f>O1286*H1286</f>
        <v>0</v>
      </c>
      <c r="Q1286" s="223">
        <v>0</v>
      </c>
      <c r="R1286" s="223">
        <f>Q1286*H1286</f>
        <v>0</v>
      </c>
      <c r="S1286" s="223">
        <v>0</v>
      </c>
      <c r="T1286" s="224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225" t="s">
        <v>155</v>
      </c>
      <c r="AT1286" s="225" t="s">
        <v>150</v>
      </c>
      <c r="AU1286" s="225" t="s">
        <v>156</v>
      </c>
      <c r="AY1286" s="17" t="s">
        <v>147</v>
      </c>
      <c r="BE1286" s="226">
        <f>IF(N1286="základní",J1286,0)</f>
        <v>0</v>
      </c>
      <c r="BF1286" s="226">
        <f>IF(N1286="snížená",J1286,0)</f>
        <v>0</v>
      </c>
      <c r="BG1286" s="226">
        <f>IF(N1286="zákl. přenesená",J1286,0)</f>
        <v>0</v>
      </c>
      <c r="BH1286" s="226">
        <f>IF(N1286="sníž. přenesená",J1286,0)</f>
        <v>0</v>
      </c>
      <c r="BI1286" s="226">
        <f>IF(N1286="nulová",J1286,0)</f>
        <v>0</v>
      </c>
      <c r="BJ1286" s="17" t="s">
        <v>156</v>
      </c>
      <c r="BK1286" s="226">
        <f>ROUND(I1286*H1286,2)</f>
        <v>0</v>
      </c>
      <c r="BL1286" s="17" t="s">
        <v>155</v>
      </c>
      <c r="BM1286" s="225" t="s">
        <v>1142</v>
      </c>
    </row>
    <row r="1287" s="13" customFormat="1">
      <c r="A1287" s="13"/>
      <c r="B1287" s="227"/>
      <c r="C1287" s="228"/>
      <c r="D1287" s="229" t="s">
        <v>157</v>
      </c>
      <c r="E1287" s="230" t="s">
        <v>1</v>
      </c>
      <c r="F1287" s="231" t="s">
        <v>1138</v>
      </c>
      <c r="G1287" s="228"/>
      <c r="H1287" s="230" t="s">
        <v>1</v>
      </c>
      <c r="I1287" s="232"/>
      <c r="J1287" s="228"/>
      <c r="K1287" s="228"/>
      <c r="L1287" s="233"/>
      <c r="M1287" s="234"/>
      <c r="N1287" s="235"/>
      <c r="O1287" s="235"/>
      <c r="P1287" s="235"/>
      <c r="Q1287" s="235"/>
      <c r="R1287" s="235"/>
      <c r="S1287" s="235"/>
      <c r="T1287" s="236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7" t="s">
        <v>157</v>
      </c>
      <c r="AU1287" s="237" t="s">
        <v>156</v>
      </c>
      <c r="AV1287" s="13" t="s">
        <v>80</v>
      </c>
      <c r="AW1287" s="13" t="s">
        <v>30</v>
      </c>
      <c r="AX1287" s="13" t="s">
        <v>14</v>
      </c>
      <c r="AY1287" s="237" t="s">
        <v>147</v>
      </c>
    </row>
    <row r="1288" s="14" customFormat="1">
      <c r="A1288" s="14"/>
      <c r="B1288" s="238"/>
      <c r="C1288" s="239"/>
      <c r="D1288" s="229" t="s">
        <v>157</v>
      </c>
      <c r="E1288" s="240" t="s">
        <v>1</v>
      </c>
      <c r="F1288" s="241" t="s">
        <v>1143</v>
      </c>
      <c r="G1288" s="239"/>
      <c r="H1288" s="242">
        <v>1.7</v>
      </c>
      <c r="I1288" s="243"/>
      <c r="J1288" s="239"/>
      <c r="K1288" s="239"/>
      <c r="L1288" s="244"/>
      <c r="M1288" s="245"/>
      <c r="N1288" s="246"/>
      <c r="O1288" s="246"/>
      <c r="P1288" s="246"/>
      <c r="Q1288" s="246"/>
      <c r="R1288" s="246"/>
      <c r="S1288" s="246"/>
      <c r="T1288" s="247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48" t="s">
        <v>157</v>
      </c>
      <c r="AU1288" s="248" t="s">
        <v>156</v>
      </c>
      <c r="AV1288" s="14" t="s">
        <v>156</v>
      </c>
      <c r="AW1288" s="14" t="s">
        <v>30</v>
      </c>
      <c r="AX1288" s="14" t="s">
        <v>14</v>
      </c>
      <c r="AY1288" s="248" t="s">
        <v>147</v>
      </c>
    </row>
    <row r="1289" s="14" customFormat="1">
      <c r="A1289" s="14"/>
      <c r="B1289" s="238"/>
      <c r="C1289" s="239"/>
      <c r="D1289" s="229" t="s">
        <v>157</v>
      </c>
      <c r="E1289" s="240" t="s">
        <v>1</v>
      </c>
      <c r="F1289" s="241" t="s">
        <v>1144</v>
      </c>
      <c r="G1289" s="239"/>
      <c r="H1289" s="242">
        <v>1</v>
      </c>
      <c r="I1289" s="243"/>
      <c r="J1289" s="239"/>
      <c r="K1289" s="239"/>
      <c r="L1289" s="244"/>
      <c r="M1289" s="245"/>
      <c r="N1289" s="246"/>
      <c r="O1289" s="246"/>
      <c r="P1289" s="246"/>
      <c r="Q1289" s="246"/>
      <c r="R1289" s="246"/>
      <c r="S1289" s="246"/>
      <c r="T1289" s="247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48" t="s">
        <v>157</v>
      </c>
      <c r="AU1289" s="248" t="s">
        <v>156</v>
      </c>
      <c r="AV1289" s="14" t="s">
        <v>156</v>
      </c>
      <c r="AW1289" s="14" t="s">
        <v>30</v>
      </c>
      <c r="AX1289" s="14" t="s">
        <v>14</v>
      </c>
      <c r="AY1289" s="248" t="s">
        <v>147</v>
      </c>
    </row>
    <row r="1290" s="15" customFormat="1">
      <c r="A1290" s="15"/>
      <c r="B1290" s="249"/>
      <c r="C1290" s="250"/>
      <c r="D1290" s="229" t="s">
        <v>157</v>
      </c>
      <c r="E1290" s="251" t="s">
        <v>1</v>
      </c>
      <c r="F1290" s="252" t="s">
        <v>160</v>
      </c>
      <c r="G1290" s="250"/>
      <c r="H1290" s="253">
        <v>2.7000000000000002</v>
      </c>
      <c r="I1290" s="254"/>
      <c r="J1290" s="250"/>
      <c r="K1290" s="250"/>
      <c r="L1290" s="255"/>
      <c r="M1290" s="256"/>
      <c r="N1290" s="257"/>
      <c r="O1290" s="257"/>
      <c r="P1290" s="257"/>
      <c r="Q1290" s="257"/>
      <c r="R1290" s="257"/>
      <c r="S1290" s="257"/>
      <c r="T1290" s="258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59" t="s">
        <v>157</v>
      </c>
      <c r="AU1290" s="259" t="s">
        <v>156</v>
      </c>
      <c r="AV1290" s="15" t="s">
        <v>155</v>
      </c>
      <c r="AW1290" s="15" t="s">
        <v>30</v>
      </c>
      <c r="AX1290" s="15" t="s">
        <v>80</v>
      </c>
      <c r="AY1290" s="259" t="s">
        <v>147</v>
      </c>
    </row>
    <row r="1291" s="2" customFormat="1" ht="33" customHeight="1">
      <c r="A1291" s="38"/>
      <c r="B1291" s="39"/>
      <c r="C1291" s="214" t="s">
        <v>1145</v>
      </c>
      <c r="D1291" s="214" t="s">
        <v>150</v>
      </c>
      <c r="E1291" s="215" t="s">
        <v>171</v>
      </c>
      <c r="F1291" s="216" t="s">
        <v>172</v>
      </c>
      <c r="G1291" s="217" t="s">
        <v>168</v>
      </c>
      <c r="H1291" s="218">
        <v>2.7000000000000002</v>
      </c>
      <c r="I1291" s="219"/>
      <c r="J1291" s="220">
        <f>ROUND(I1291*H1291,2)</f>
        <v>0</v>
      </c>
      <c r="K1291" s="216" t="s">
        <v>154</v>
      </c>
      <c r="L1291" s="44"/>
      <c r="M1291" s="221" t="s">
        <v>1</v>
      </c>
      <c r="N1291" s="222" t="s">
        <v>39</v>
      </c>
      <c r="O1291" s="91"/>
      <c r="P1291" s="223">
        <f>O1291*H1291</f>
        <v>0</v>
      </c>
      <c r="Q1291" s="223">
        <v>0</v>
      </c>
      <c r="R1291" s="223">
        <f>Q1291*H1291</f>
        <v>0</v>
      </c>
      <c r="S1291" s="223">
        <v>0</v>
      </c>
      <c r="T1291" s="224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25" t="s">
        <v>155</v>
      </c>
      <c r="AT1291" s="225" t="s">
        <v>150</v>
      </c>
      <c r="AU1291" s="225" t="s">
        <v>156</v>
      </c>
      <c r="AY1291" s="17" t="s">
        <v>147</v>
      </c>
      <c r="BE1291" s="226">
        <f>IF(N1291="základní",J1291,0)</f>
        <v>0</v>
      </c>
      <c r="BF1291" s="226">
        <f>IF(N1291="snížená",J1291,0)</f>
        <v>0</v>
      </c>
      <c r="BG1291" s="226">
        <f>IF(N1291="zákl. přenesená",J1291,0)</f>
        <v>0</v>
      </c>
      <c r="BH1291" s="226">
        <f>IF(N1291="sníž. přenesená",J1291,0)</f>
        <v>0</v>
      </c>
      <c r="BI1291" s="226">
        <f>IF(N1291="nulová",J1291,0)</f>
        <v>0</v>
      </c>
      <c r="BJ1291" s="17" t="s">
        <v>156</v>
      </c>
      <c r="BK1291" s="226">
        <f>ROUND(I1291*H1291,2)</f>
        <v>0</v>
      </c>
      <c r="BL1291" s="17" t="s">
        <v>155</v>
      </c>
      <c r="BM1291" s="225" t="s">
        <v>1146</v>
      </c>
    </row>
    <row r="1292" s="13" customFormat="1">
      <c r="A1292" s="13"/>
      <c r="B1292" s="227"/>
      <c r="C1292" s="228"/>
      <c r="D1292" s="229" t="s">
        <v>157</v>
      </c>
      <c r="E1292" s="230" t="s">
        <v>1</v>
      </c>
      <c r="F1292" s="231" t="s">
        <v>1138</v>
      </c>
      <c r="G1292" s="228"/>
      <c r="H1292" s="230" t="s">
        <v>1</v>
      </c>
      <c r="I1292" s="232"/>
      <c r="J1292" s="228"/>
      <c r="K1292" s="228"/>
      <c r="L1292" s="233"/>
      <c r="M1292" s="234"/>
      <c r="N1292" s="235"/>
      <c r="O1292" s="235"/>
      <c r="P1292" s="235"/>
      <c r="Q1292" s="235"/>
      <c r="R1292" s="235"/>
      <c r="S1292" s="235"/>
      <c r="T1292" s="236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7" t="s">
        <v>157</v>
      </c>
      <c r="AU1292" s="237" t="s">
        <v>156</v>
      </c>
      <c r="AV1292" s="13" t="s">
        <v>80</v>
      </c>
      <c r="AW1292" s="13" t="s">
        <v>30</v>
      </c>
      <c r="AX1292" s="13" t="s">
        <v>14</v>
      </c>
      <c r="AY1292" s="237" t="s">
        <v>147</v>
      </c>
    </row>
    <row r="1293" s="14" customFormat="1">
      <c r="A1293" s="14"/>
      <c r="B1293" s="238"/>
      <c r="C1293" s="239"/>
      <c r="D1293" s="229" t="s">
        <v>157</v>
      </c>
      <c r="E1293" s="240" t="s">
        <v>1</v>
      </c>
      <c r="F1293" s="241" t="s">
        <v>1143</v>
      </c>
      <c r="G1293" s="239"/>
      <c r="H1293" s="242">
        <v>1.7</v>
      </c>
      <c r="I1293" s="243"/>
      <c r="J1293" s="239"/>
      <c r="K1293" s="239"/>
      <c r="L1293" s="244"/>
      <c r="M1293" s="245"/>
      <c r="N1293" s="246"/>
      <c r="O1293" s="246"/>
      <c r="P1293" s="246"/>
      <c r="Q1293" s="246"/>
      <c r="R1293" s="246"/>
      <c r="S1293" s="246"/>
      <c r="T1293" s="247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48" t="s">
        <v>157</v>
      </c>
      <c r="AU1293" s="248" t="s">
        <v>156</v>
      </c>
      <c r="AV1293" s="14" t="s">
        <v>156</v>
      </c>
      <c r="AW1293" s="14" t="s">
        <v>30</v>
      </c>
      <c r="AX1293" s="14" t="s">
        <v>14</v>
      </c>
      <c r="AY1293" s="248" t="s">
        <v>147</v>
      </c>
    </row>
    <row r="1294" s="14" customFormat="1">
      <c r="A1294" s="14"/>
      <c r="B1294" s="238"/>
      <c r="C1294" s="239"/>
      <c r="D1294" s="229" t="s">
        <v>157</v>
      </c>
      <c r="E1294" s="240" t="s">
        <v>1</v>
      </c>
      <c r="F1294" s="241" t="s">
        <v>1144</v>
      </c>
      <c r="G1294" s="239"/>
      <c r="H1294" s="242">
        <v>1</v>
      </c>
      <c r="I1294" s="243"/>
      <c r="J1294" s="239"/>
      <c r="K1294" s="239"/>
      <c r="L1294" s="244"/>
      <c r="M1294" s="245"/>
      <c r="N1294" s="246"/>
      <c r="O1294" s="246"/>
      <c r="P1294" s="246"/>
      <c r="Q1294" s="246"/>
      <c r="R1294" s="246"/>
      <c r="S1294" s="246"/>
      <c r="T1294" s="247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48" t="s">
        <v>157</v>
      </c>
      <c r="AU1294" s="248" t="s">
        <v>156</v>
      </c>
      <c r="AV1294" s="14" t="s">
        <v>156</v>
      </c>
      <c r="AW1294" s="14" t="s">
        <v>30</v>
      </c>
      <c r="AX1294" s="14" t="s">
        <v>14</v>
      </c>
      <c r="AY1294" s="248" t="s">
        <v>147</v>
      </c>
    </row>
    <row r="1295" s="15" customFormat="1">
      <c r="A1295" s="15"/>
      <c r="B1295" s="249"/>
      <c r="C1295" s="250"/>
      <c r="D1295" s="229" t="s">
        <v>157</v>
      </c>
      <c r="E1295" s="251" t="s">
        <v>1</v>
      </c>
      <c r="F1295" s="252" t="s">
        <v>160</v>
      </c>
      <c r="G1295" s="250"/>
      <c r="H1295" s="253">
        <v>2.7000000000000002</v>
      </c>
      <c r="I1295" s="254"/>
      <c r="J1295" s="250"/>
      <c r="K1295" s="250"/>
      <c r="L1295" s="255"/>
      <c r="M1295" s="256"/>
      <c r="N1295" s="257"/>
      <c r="O1295" s="257"/>
      <c r="P1295" s="257"/>
      <c r="Q1295" s="257"/>
      <c r="R1295" s="257"/>
      <c r="S1295" s="257"/>
      <c r="T1295" s="258"/>
      <c r="U1295" s="15"/>
      <c r="V1295" s="15"/>
      <c r="W1295" s="15"/>
      <c r="X1295" s="15"/>
      <c r="Y1295" s="15"/>
      <c r="Z1295" s="15"/>
      <c r="AA1295" s="15"/>
      <c r="AB1295" s="15"/>
      <c r="AC1295" s="15"/>
      <c r="AD1295" s="15"/>
      <c r="AE1295" s="15"/>
      <c r="AT1295" s="259" t="s">
        <v>157</v>
      </c>
      <c r="AU1295" s="259" t="s">
        <v>156</v>
      </c>
      <c r="AV1295" s="15" t="s">
        <v>155</v>
      </c>
      <c r="AW1295" s="15" t="s">
        <v>30</v>
      </c>
      <c r="AX1295" s="15" t="s">
        <v>80</v>
      </c>
      <c r="AY1295" s="259" t="s">
        <v>147</v>
      </c>
    </row>
    <row r="1296" s="12" customFormat="1" ht="22.8" customHeight="1">
      <c r="A1296" s="12"/>
      <c r="B1296" s="198"/>
      <c r="C1296" s="199"/>
      <c r="D1296" s="200" t="s">
        <v>72</v>
      </c>
      <c r="E1296" s="212" t="s">
        <v>1147</v>
      </c>
      <c r="F1296" s="212" t="s">
        <v>1148</v>
      </c>
      <c r="G1296" s="199"/>
      <c r="H1296" s="199"/>
      <c r="I1296" s="202"/>
      <c r="J1296" s="213">
        <f>BK1296</f>
        <v>0</v>
      </c>
      <c r="K1296" s="199"/>
      <c r="L1296" s="204"/>
      <c r="M1296" s="205"/>
      <c r="N1296" s="206"/>
      <c r="O1296" s="206"/>
      <c r="P1296" s="207">
        <f>SUM(P1297:P1301)</f>
        <v>0</v>
      </c>
      <c r="Q1296" s="206"/>
      <c r="R1296" s="207">
        <f>SUM(R1297:R1301)</f>
        <v>0</v>
      </c>
      <c r="S1296" s="206"/>
      <c r="T1296" s="208">
        <f>SUM(T1297:T1301)</f>
        <v>0</v>
      </c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R1296" s="209" t="s">
        <v>80</v>
      </c>
      <c r="AT1296" s="210" t="s">
        <v>72</v>
      </c>
      <c r="AU1296" s="210" t="s">
        <v>80</v>
      </c>
      <c r="AY1296" s="209" t="s">
        <v>147</v>
      </c>
      <c r="BK1296" s="211">
        <f>SUM(BK1297:BK1301)</f>
        <v>0</v>
      </c>
    </row>
    <row r="1297" s="2" customFormat="1" ht="16.5" customHeight="1">
      <c r="A1297" s="38"/>
      <c r="B1297" s="39"/>
      <c r="C1297" s="214" t="s">
        <v>805</v>
      </c>
      <c r="D1297" s="214" t="s">
        <v>150</v>
      </c>
      <c r="E1297" s="215" t="s">
        <v>1149</v>
      </c>
      <c r="F1297" s="216" t="s">
        <v>1150</v>
      </c>
      <c r="G1297" s="217" t="s">
        <v>168</v>
      </c>
      <c r="H1297" s="218">
        <v>5.3499999999999996</v>
      </c>
      <c r="I1297" s="219"/>
      <c r="J1297" s="220">
        <f>ROUND(I1297*H1297,2)</f>
        <v>0</v>
      </c>
      <c r="K1297" s="216" t="s">
        <v>154</v>
      </c>
      <c r="L1297" s="44"/>
      <c r="M1297" s="221" t="s">
        <v>1</v>
      </c>
      <c r="N1297" s="222" t="s">
        <v>39</v>
      </c>
      <c r="O1297" s="91"/>
      <c r="P1297" s="223">
        <f>O1297*H1297</f>
        <v>0</v>
      </c>
      <c r="Q1297" s="223">
        <v>0</v>
      </c>
      <c r="R1297" s="223">
        <f>Q1297*H1297</f>
        <v>0</v>
      </c>
      <c r="S1297" s="223">
        <v>0</v>
      </c>
      <c r="T1297" s="224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25" t="s">
        <v>155</v>
      </c>
      <c r="AT1297" s="225" t="s">
        <v>150</v>
      </c>
      <c r="AU1297" s="225" t="s">
        <v>156</v>
      </c>
      <c r="AY1297" s="17" t="s">
        <v>147</v>
      </c>
      <c r="BE1297" s="226">
        <f>IF(N1297="základní",J1297,0)</f>
        <v>0</v>
      </c>
      <c r="BF1297" s="226">
        <f>IF(N1297="snížená",J1297,0)</f>
        <v>0</v>
      </c>
      <c r="BG1297" s="226">
        <f>IF(N1297="zákl. přenesená",J1297,0)</f>
        <v>0</v>
      </c>
      <c r="BH1297" s="226">
        <f>IF(N1297="sníž. přenesená",J1297,0)</f>
        <v>0</v>
      </c>
      <c r="BI1297" s="226">
        <f>IF(N1297="nulová",J1297,0)</f>
        <v>0</v>
      </c>
      <c r="BJ1297" s="17" t="s">
        <v>156</v>
      </c>
      <c r="BK1297" s="226">
        <f>ROUND(I1297*H1297,2)</f>
        <v>0</v>
      </c>
      <c r="BL1297" s="17" t="s">
        <v>155</v>
      </c>
      <c r="BM1297" s="225" t="s">
        <v>1151</v>
      </c>
    </row>
    <row r="1298" s="13" customFormat="1">
      <c r="A1298" s="13"/>
      <c r="B1298" s="227"/>
      <c r="C1298" s="228"/>
      <c r="D1298" s="229" t="s">
        <v>157</v>
      </c>
      <c r="E1298" s="230" t="s">
        <v>1</v>
      </c>
      <c r="F1298" s="231" t="s">
        <v>1152</v>
      </c>
      <c r="G1298" s="228"/>
      <c r="H1298" s="230" t="s">
        <v>1</v>
      </c>
      <c r="I1298" s="232"/>
      <c r="J1298" s="228"/>
      <c r="K1298" s="228"/>
      <c r="L1298" s="233"/>
      <c r="M1298" s="234"/>
      <c r="N1298" s="235"/>
      <c r="O1298" s="235"/>
      <c r="P1298" s="235"/>
      <c r="Q1298" s="235"/>
      <c r="R1298" s="235"/>
      <c r="S1298" s="235"/>
      <c r="T1298" s="236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7" t="s">
        <v>157</v>
      </c>
      <c r="AU1298" s="237" t="s">
        <v>156</v>
      </c>
      <c r="AV1298" s="13" t="s">
        <v>80</v>
      </c>
      <c r="AW1298" s="13" t="s">
        <v>30</v>
      </c>
      <c r="AX1298" s="13" t="s">
        <v>14</v>
      </c>
      <c r="AY1298" s="237" t="s">
        <v>147</v>
      </c>
    </row>
    <row r="1299" s="14" customFormat="1">
      <c r="A1299" s="14"/>
      <c r="B1299" s="238"/>
      <c r="C1299" s="239"/>
      <c r="D1299" s="229" t="s">
        <v>157</v>
      </c>
      <c r="E1299" s="240" t="s">
        <v>1</v>
      </c>
      <c r="F1299" s="241" t="s">
        <v>1153</v>
      </c>
      <c r="G1299" s="239"/>
      <c r="H1299" s="242">
        <v>2.75</v>
      </c>
      <c r="I1299" s="243"/>
      <c r="J1299" s="239"/>
      <c r="K1299" s="239"/>
      <c r="L1299" s="244"/>
      <c r="M1299" s="245"/>
      <c r="N1299" s="246"/>
      <c r="O1299" s="246"/>
      <c r="P1299" s="246"/>
      <c r="Q1299" s="246"/>
      <c r="R1299" s="246"/>
      <c r="S1299" s="246"/>
      <c r="T1299" s="247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48" t="s">
        <v>157</v>
      </c>
      <c r="AU1299" s="248" t="s">
        <v>156</v>
      </c>
      <c r="AV1299" s="14" t="s">
        <v>156</v>
      </c>
      <c r="AW1299" s="14" t="s">
        <v>30</v>
      </c>
      <c r="AX1299" s="14" t="s">
        <v>14</v>
      </c>
      <c r="AY1299" s="248" t="s">
        <v>147</v>
      </c>
    </row>
    <row r="1300" s="14" customFormat="1">
      <c r="A1300" s="14"/>
      <c r="B1300" s="238"/>
      <c r="C1300" s="239"/>
      <c r="D1300" s="229" t="s">
        <v>157</v>
      </c>
      <c r="E1300" s="240" t="s">
        <v>1</v>
      </c>
      <c r="F1300" s="241" t="s">
        <v>1154</v>
      </c>
      <c r="G1300" s="239"/>
      <c r="H1300" s="242">
        <v>2.6000000000000001</v>
      </c>
      <c r="I1300" s="243"/>
      <c r="J1300" s="239"/>
      <c r="K1300" s="239"/>
      <c r="L1300" s="244"/>
      <c r="M1300" s="245"/>
      <c r="N1300" s="246"/>
      <c r="O1300" s="246"/>
      <c r="P1300" s="246"/>
      <c r="Q1300" s="246"/>
      <c r="R1300" s="246"/>
      <c r="S1300" s="246"/>
      <c r="T1300" s="247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48" t="s">
        <v>157</v>
      </c>
      <c r="AU1300" s="248" t="s">
        <v>156</v>
      </c>
      <c r="AV1300" s="14" t="s">
        <v>156</v>
      </c>
      <c r="AW1300" s="14" t="s">
        <v>30</v>
      </c>
      <c r="AX1300" s="14" t="s">
        <v>14</v>
      </c>
      <c r="AY1300" s="248" t="s">
        <v>147</v>
      </c>
    </row>
    <row r="1301" s="15" customFormat="1">
      <c r="A1301" s="15"/>
      <c r="B1301" s="249"/>
      <c r="C1301" s="250"/>
      <c r="D1301" s="229" t="s">
        <v>157</v>
      </c>
      <c r="E1301" s="251" t="s">
        <v>1</v>
      </c>
      <c r="F1301" s="252" t="s">
        <v>160</v>
      </c>
      <c r="G1301" s="250"/>
      <c r="H1301" s="253">
        <v>5.3499999999999996</v>
      </c>
      <c r="I1301" s="254"/>
      <c r="J1301" s="250"/>
      <c r="K1301" s="250"/>
      <c r="L1301" s="255"/>
      <c r="M1301" s="256"/>
      <c r="N1301" s="257"/>
      <c r="O1301" s="257"/>
      <c r="P1301" s="257"/>
      <c r="Q1301" s="257"/>
      <c r="R1301" s="257"/>
      <c r="S1301" s="257"/>
      <c r="T1301" s="258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15"/>
      <c r="AT1301" s="259" t="s">
        <v>157</v>
      </c>
      <c r="AU1301" s="259" t="s">
        <v>156</v>
      </c>
      <c r="AV1301" s="15" t="s">
        <v>155</v>
      </c>
      <c r="AW1301" s="15" t="s">
        <v>30</v>
      </c>
      <c r="AX1301" s="15" t="s">
        <v>80</v>
      </c>
      <c r="AY1301" s="259" t="s">
        <v>147</v>
      </c>
    </row>
    <row r="1302" s="12" customFormat="1" ht="22.8" customHeight="1">
      <c r="A1302" s="12"/>
      <c r="B1302" s="198"/>
      <c r="C1302" s="199"/>
      <c r="D1302" s="200" t="s">
        <v>72</v>
      </c>
      <c r="E1302" s="212" t="s">
        <v>174</v>
      </c>
      <c r="F1302" s="212" t="s">
        <v>175</v>
      </c>
      <c r="G1302" s="199"/>
      <c r="H1302" s="199"/>
      <c r="I1302" s="202"/>
      <c r="J1302" s="213">
        <f>BK1302</f>
        <v>0</v>
      </c>
      <c r="K1302" s="199"/>
      <c r="L1302" s="204"/>
      <c r="M1302" s="205"/>
      <c r="N1302" s="206"/>
      <c r="O1302" s="206"/>
      <c r="P1302" s="207">
        <f>SUM(P1303:P1320)</f>
        <v>0</v>
      </c>
      <c r="Q1302" s="206"/>
      <c r="R1302" s="207">
        <f>SUM(R1303:R1320)</f>
        <v>0</v>
      </c>
      <c r="S1302" s="206"/>
      <c r="T1302" s="208">
        <f>SUM(T1303:T1320)</f>
        <v>0</v>
      </c>
      <c r="U1302" s="12"/>
      <c r="V1302" s="12"/>
      <c r="W1302" s="12"/>
      <c r="X1302" s="12"/>
      <c r="Y1302" s="12"/>
      <c r="Z1302" s="12"/>
      <c r="AA1302" s="12"/>
      <c r="AB1302" s="12"/>
      <c r="AC1302" s="12"/>
      <c r="AD1302" s="12"/>
      <c r="AE1302" s="12"/>
      <c r="AR1302" s="209" t="s">
        <v>80</v>
      </c>
      <c r="AT1302" s="210" t="s">
        <v>72</v>
      </c>
      <c r="AU1302" s="210" t="s">
        <v>80</v>
      </c>
      <c r="AY1302" s="209" t="s">
        <v>147</v>
      </c>
      <c r="BK1302" s="211">
        <f>SUM(BK1303:BK1320)</f>
        <v>0</v>
      </c>
    </row>
    <row r="1303" s="2" customFormat="1" ht="24.15" customHeight="1">
      <c r="A1303" s="38"/>
      <c r="B1303" s="39"/>
      <c r="C1303" s="214" t="s">
        <v>1155</v>
      </c>
      <c r="D1303" s="214" t="s">
        <v>150</v>
      </c>
      <c r="E1303" s="215" t="s">
        <v>182</v>
      </c>
      <c r="F1303" s="216" t="s">
        <v>183</v>
      </c>
      <c r="G1303" s="217" t="s">
        <v>168</v>
      </c>
      <c r="H1303" s="218">
        <v>7.25</v>
      </c>
      <c r="I1303" s="219"/>
      <c r="J1303" s="220">
        <f>ROUND(I1303*H1303,2)</f>
        <v>0</v>
      </c>
      <c r="K1303" s="216" t="s">
        <v>154</v>
      </c>
      <c r="L1303" s="44"/>
      <c r="M1303" s="221" t="s">
        <v>1</v>
      </c>
      <c r="N1303" s="222" t="s">
        <v>39</v>
      </c>
      <c r="O1303" s="91"/>
      <c r="P1303" s="223">
        <f>O1303*H1303</f>
        <v>0</v>
      </c>
      <c r="Q1303" s="223">
        <v>0</v>
      </c>
      <c r="R1303" s="223">
        <f>Q1303*H1303</f>
        <v>0</v>
      </c>
      <c r="S1303" s="223">
        <v>0</v>
      </c>
      <c r="T1303" s="224">
        <f>S1303*H1303</f>
        <v>0</v>
      </c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R1303" s="225" t="s">
        <v>155</v>
      </c>
      <c r="AT1303" s="225" t="s">
        <v>150</v>
      </c>
      <c r="AU1303" s="225" t="s">
        <v>156</v>
      </c>
      <c r="AY1303" s="17" t="s">
        <v>147</v>
      </c>
      <c r="BE1303" s="226">
        <f>IF(N1303="základní",J1303,0)</f>
        <v>0</v>
      </c>
      <c r="BF1303" s="226">
        <f>IF(N1303="snížená",J1303,0)</f>
        <v>0</v>
      </c>
      <c r="BG1303" s="226">
        <f>IF(N1303="zákl. přenesená",J1303,0)</f>
        <v>0</v>
      </c>
      <c r="BH1303" s="226">
        <f>IF(N1303="sníž. přenesená",J1303,0)</f>
        <v>0</v>
      </c>
      <c r="BI1303" s="226">
        <f>IF(N1303="nulová",J1303,0)</f>
        <v>0</v>
      </c>
      <c r="BJ1303" s="17" t="s">
        <v>156</v>
      </c>
      <c r="BK1303" s="226">
        <f>ROUND(I1303*H1303,2)</f>
        <v>0</v>
      </c>
      <c r="BL1303" s="17" t="s">
        <v>155</v>
      </c>
      <c r="BM1303" s="225" t="s">
        <v>1156</v>
      </c>
    </row>
    <row r="1304" s="13" customFormat="1">
      <c r="A1304" s="13"/>
      <c r="B1304" s="227"/>
      <c r="C1304" s="228"/>
      <c r="D1304" s="229" t="s">
        <v>157</v>
      </c>
      <c r="E1304" s="230" t="s">
        <v>1</v>
      </c>
      <c r="F1304" s="231" t="s">
        <v>1157</v>
      </c>
      <c r="G1304" s="228"/>
      <c r="H1304" s="230" t="s">
        <v>1</v>
      </c>
      <c r="I1304" s="232"/>
      <c r="J1304" s="228"/>
      <c r="K1304" s="228"/>
      <c r="L1304" s="233"/>
      <c r="M1304" s="234"/>
      <c r="N1304" s="235"/>
      <c r="O1304" s="235"/>
      <c r="P1304" s="235"/>
      <c r="Q1304" s="235"/>
      <c r="R1304" s="235"/>
      <c r="S1304" s="235"/>
      <c r="T1304" s="236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7" t="s">
        <v>157</v>
      </c>
      <c r="AU1304" s="237" t="s">
        <v>156</v>
      </c>
      <c r="AV1304" s="13" t="s">
        <v>80</v>
      </c>
      <c r="AW1304" s="13" t="s">
        <v>30</v>
      </c>
      <c r="AX1304" s="13" t="s">
        <v>14</v>
      </c>
      <c r="AY1304" s="237" t="s">
        <v>147</v>
      </c>
    </row>
    <row r="1305" s="14" customFormat="1">
      <c r="A1305" s="14"/>
      <c r="B1305" s="238"/>
      <c r="C1305" s="239"/>
      <c r="D1305" s="229" t="s">
        <v>157</v>
      </c>
      <c r="E1305" s="240" t="s">
        <v>1</v>
      </c>
      <c r="F1305" s="241" t="s">
        <v>1158</v>
      </c>
      <c r="G1305" s="239"/>
      <c r="H1305" s="242">
        <v>2.25</v>
      </c>
      <c r="I1305" s="243"/>
      <c r="J1305" s="239"/>
      <c r="K1305" s="239"/>
      <c r="L1305" s="244"/>
      <c r="M1305" s="245"/>
      <c r="N1305" s="246"/>
      <c r="O1305" s="246"/>
      <c r="P1305" s="246"/>
      <c r="Q1305" s="246"/>
      <c r="R1305" s="246"/>
      <c r="S1305" s="246"/>
      <c r="T1305" s="247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48" t="s">
        <v>157</v>
      </c>
      <c r="AU1305" s="248" t="s">
        <v>156</v>
      </c>
      <c r="AV1305" s="14" t="s">
        <v>156</v>
      </c>
      <c r="AW1305" s="14" t="s">
        <v>30</v>
      </c>
      <c r="AX1305" s="14" t="s">
        <v>14</v>
      </c>
      <c r="AY1305" s="248" t="s">
        <v>147</v>
      </c>
    </row>
    <row r="1306" s="14" customFormat="1">
      <c r="A1306" s="14"/>
      <c r="B1306" s="238"/>
      <c r="C1306" s="239"/>
      <c r="D1306" s="229" t="s">
        <v>157</v>
      </c>
      <c r="E1306" s="240" t="s">
        <v>1</v>
      </c>
      <c r="F1306" s="241" t="s">
        <v>1159</v>
      </c>
      <c r="G1306" s="239"/>
      <c r="H1306" s="242">
        <v>2.7000000000000002</v>
      </c>
      <c r="I1306" s="243"/>
      <c r="J1306" s="239"/>
      <c r="K1306" s="239"/>
      <c r="L1306" s="244"/>
      <c r="M1306" s="245"/>
      <c r="N1306" s="246"/>
      <c r="O1306" s="246"/>
      <c r="P1306" s="246"/>
      <c r="Q1306" s="246"/>
      <c r="R1306" s="246"/>
      <c r="S1306" s="246"/>
      <c r="T1306" s="247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48" t="s">
        <v>157</v>
      </c>
      <c r="AU1306" s="248" t="s">
        <v>156</v>
      </c>
      <c r="AV1306" s="14" t="s">
        <v>156</v>
      </c>
      <c r="AW1306" s="14" t="s">
        <v>30</v>
      </c>
      <c r="AX1306" s="14" t="s">
        <v>14</v>
      </c>
      <c r="AY1306" s="248" t="s">
        <v>147</v>
      </c>
    </row>
    <row r="1307" s="13" customFormat="1">
      <c r="A1307" s="13"/>
      <c r="B1307" s="227"/>
      <c r="C1307" s="228"/>
      <c r="D1307" s="229" t="s">
        <v>157</v>
      </c>
      <c r="E1307" s="230" t="s">
        <v>1</v>
      </c>
      <c r="F1307" s="231" t="s">
        <v>1160</v>
      </c>
      <c r="G1307" s="228"/>
      <c r="H1307" s="230" t="s">
        <v>1</v>
      </c>
      <c r="I1307" s="232"/>
      <c r="J1307" s="228"/>
      <c r="K1307" s="228"/>
      <c r="L1307" s="233"/>
      <c r="M1307" s="234"/>
      <c r="N1307" s="235"/>
      <c r="O1307" s="235"/>
      <c r="P1307" s="235"/>
      <c r="Q1307" s="235"/>
      <c r="R1307" s="235"/>
      <c r="S1307" s="235"/>
      <c r="T1307" s="236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7" t="s">
        <v>157</v>
      </c>
      <c r="AU1307" s="237" t="s">
        <v>156</v>
      </c>
      <c r="AV1307" s="13" t="s">
        <v>80</v>
      </c>
      <c r="AW1307" s="13" t="s">
        <v>30</v>
      </c>
      <c r="AX1307" s="13" t="s">
        <v>14</v>
      </c>
      <c r="AY1307" s="237" t="s">
        <v>147</v>
      </c>
    </row>
    <row r="1308" s="14" customFormat="1">
      <c r="A1308" s="14"/>
      <c r="B1308" s="238"/>
      <c r="C1308" s="239"/>
      <c r="D1308" s="229" t="s">
        <v>157</v>
      </c>
      <c r="E1308" s="240" t="s">
        <v>1</v>
      </c>
      <c r="F1308" s="241" t="s">
        <v>1161</v>
      </c>
      <c r="G1308" s="239"/>
      <c r="H1308" s="242">
        <v>2.2999999999999998</v>
      </c>
      <c r="I1308" s="243"/>
      <c r="J1308" s="239"/>
      <c r="K1308" s="239"/>
      <c r="L1308" s="244"/>
      <c r="M1308" s="245"/>
      <c r="N1308" s="246"/>
      <c r="O1308" s="246"/>
      <c r="P1308" s="246"/>
      <c r="Q1308" s="246"/>
      <c r="R1308" s="246"/>
      <c r="S1308" s="246"/>
      <c r="T1308" s="247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48" t="s">
        <v>157</v>
      </c>
      <c r="AU1308" s="248" t="s">
        <v>156</v>
      </c>
      <c r="AV1308" s="14" t="s">
        <v>156</v>
      </c>
      <c r="AW1308" s="14" t="s">
        <v>30</v>
      </c>
      <c r="AX1308" s="14" t="s">
        <v>14</v>
      </c>
      <c r="AY1308" s="248" t="s">
        <v>147</v>
      </c>
    </row>
    <row r="1309" s="15" customFormat="1">
      <c r="A1309" s="15"/>
      <c r="B1309" s="249"/>
      <c r="C1309" s="250"/>
      <c r="D1309" s="229" t="s">
        <v>157</v>
      </c>
      <c r="E1309" s="251" t="s">
        <v>1</v>
      </c>
      <c r="F1309" s="252" t="s">
        <v>160</v>
      </c>
      <c r="G1309" s="250"/>
      <c r="H1309" s="253">
        <v>7.25</v>
      </c>
      <c r="I1309" s="254"/>
      <c r="J1309" s="250"/>
      <c r="K1309" s="250"/>
      <c r="L1309" s="255"/>
      <c r="M1309" s="256"/>
      <c r="N1309" s="257"/>
      <c r="O1309" s="257"/>
      <c r="P1309" s="257"/>
      <c r="Q1309" s="257"/>
      <c r="R1309" s="257"/>
      <c r="S1309" s="257"/>
      <c r="T1309" s="258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59" t="s">
        <v>157</v>
      </c>
      <c r="AU1309" s="259" t="s">
        <v>156</v>
      </c>
      <c r="AV1309" s="15" t="s">
        <v>155</v>
      </c>
      <c r="AW1309" s="15" t="s">
        <v>30</v>
      </c>
      <c r="AX1309" s="15" t="s">
        <v>80</v>
      </c>
      <c r="AY1309" s="259" t="s">
        <v>147</v>
      </c>
    </row>
    <row r="1310" s="2" customFormat="1" ht="24.15" customHeight="1">
      <c r="A1310" s="38"/>
      <c r="B1310" s="39"/>
      <c r="C1310" s="214" t="s">
        <v>809</v>
      </c>
      <c r="D1310" s="214" t="s">
        <v>150</v>
      </c>
      <c r="E1310" s="215" t="s">
        <v>1162</v>
      </c>
      <c r="F1310" s="216" t="s">
        <v>1163</v>
      </c>
      <c r="G1310" s="217" t="s">
        <v>168</v>
      </c>
      <c r="H1310" s="218">
        <v>1.8899999999999999</v>
      </c>
      <c r="I1310" s="219"/>
      <c r="J1310" s="220">
        <f>ROUND(I1310*H1310,2)</f>
        <v>0</v>
      </c>
      <c r="K1310" s="216" t="s">
        <v>154</v>
      </c>
      <c r="L1310" s="44"/>
      <c r="M1310" s="221" t="s">
        <v>1</v>
      </c>
      <c r="N1310" s="222" t="s">
        <v>39</v>
      </c>
      <c r="O1310" s="91"/>
      <c r="P1310" s="223">
        <f>O1310*H1310</f>
        <v>0</v>
      </c>
      <c r="Q1310" s="223">
        <v>0</v>
      </c>
      <c r="R1310" s="223">
        <f>Q1310*H1310</f>
        <v>0</v>
      </c>
      <c r="S1310" s="223">
        <v>0</v>
      </c>
      <c r="T1310" s="224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25" t="s">
        <v>155</v>
      </c>
      <c r="AT1310" s="225" t="s">
        <v>150</v>
      </c>
      <c r="AU1310" s="225" t="s">
        <v>156</v>
      </c>
      <c r="AY1310" s="17" t="s">
        <v>147</v>
      </c>
      <c r="BE1310" s="226">
        <f>IF(N1310="základní",J1310,0)</f>
        <v>0</v>
      </c>
      <c r="BF1310" s="226">
        <f>IF(N1310="snížená",J1310,0)</f>
        <v>0</v>
      </c>
      <c r="BG1310" s="226">
        <f>IF(N1310="zákl. přenesená",J1310,0)</f>
        <v>0</v>
      </c>
      <c r="BH1310" s="226">
        <f>IF(N1310="sníž. přenesená",J1310,0)</f>
        <v>0</v>
      </c>
      <c r="BI1310" s="226">
        <f>IF(N1310="nulová",J1310,0)</f>
        <v>0</v>
      </c>
      <c r="BJ1310" s="17" t="s">
        <v>156</v>
      </c>
      <c r="BK1310" s="226">
        <f>ROUND(I1310*H1310,2)</f>
        <v>0</v>
      </c>
      <c r="BL1310" s="17" t="s">
        <v>155</v>
      </c>
      <c r="BM1310" s="225" t="s">
        <v>1164</v>
      </c>
    </row>
    <row r="1311" s="13" customFormat="1">
      <c r="A1311" s="13"/>
      <c r="B1311" s="227"/>
      <c r="C1311" s="228"/>
      <c r="D1311" s="229" t="s">
        <v>157</v>
      </c>
      <c r="E1311" s="230" t="s">
        <v>1</v>
      </c>
      <c r="F1311" s="231" t="s">
        <v>1165</v>
      </c>
      <c r="G1311" s="228"/>
      <c r="H1311" s="230" t="s">
        <v>1</v>
      </c>
      <c r="I1311" s="232"/>
      <c r="J1311" s="228"/>
      <c r="K1311" s="228"/>
      <c r="L1311" s="233"/>
      <c r="M1311" s="234"/>
      <c r="N1311" s="235"/>
      <c r="O1311" s="235"/>
      <c r="P1311" s="235"/>
      <c r="Q1311" s="235"/>
      <c r="R1311" s="235"/>
      <c r="S1311" s="235"/>
      <c r="T1311" s="236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7" t="s">
        <v>157</v>
      </c>
      <c r="AU1311" s="237" t="s">
        <v>156</v>
      </c>
      <c r="AV1311" s="13" t="s">
        <v>80</v>
      </c>
      <c r="AW1311" s="13" t="s">
        <v>30</v>
      </c>
      <c r="AX1311" s="13" t="s">
        <v>14</v>
      </c>
      <c r="AY1311" s="237" t="s">
        <v>147</v>
      </c>
    </row>
    <row r="1312" s="14" customFormat="1">
      <c r="A1312" s="14"/>
      <c r="B1312" s="238"/>
      <c r="C1312" s="239"/>
      <c r="D1312" s="229" t="s">
        <v>157</v>
      </c>
      <c r="E1312" s="240" t="s">
        <v>1</v>
      </c>
      <c r="F1312" s="241" t="s">
        <v>1166</v>
      </c>
      <c r="G1312" s="239"/>
      <c r="H1312" s="242">
        <v>1.8899999999999999</v>
      </c>
      <c r="I1312" s="243"/>
      <c r="J1312" s="239"/>
      <c r="K1312" s="239"/>
      <c r="L1312" s="244"/>
      <c r="M1312" s="245"/>
      <c r="N1312" s="246"/>
      <c r="O1312" s="246"/>
      <c r="P1312" s="246"/>
      <c r="Q1312" s="246"/>
      <c r="R1312" s="246"/>
      <c r="S1312" s="246"/>
      <c r="T1312" s="247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48" t="s">
        <v>157</v>
      </c>
      <c r="AU1312" s="248" t="s">
        <v>156</v>
      </c>
      <c r="AV1312" s="14" t="s">
        <v>156</v>
      </c>
      <c r="AW1312" s="14" t="s">
        <v>30</v>
      </c>
      <c r="AX1312" s="14" t="s">
        <v>14</v>
      </c>
      <c r="AY1312" s="248" t="s">
        <v>147</v>
      </c>
    </row>
    <row r="1313" s="15" customFormat="1">
      <c r="A1313" s="15"/>
      <c r="B1313" s="249"/>
      <c r="C1313" s="250"/>
      <c r="D1313" s="229" t="s">
        <v>157</v>
      </c>
      <c r="E1313" s="251" t="s">
        <v>1</v>
      </c>
      <c r="F1313" s="252" t="s">
        <v>160</v>
      </c>
      <c r="G1313" s="250"/>
      <c r="H1313" s="253">
        <v>1.8899999999999999</v>
      </c>
      <c r="I1313" s="254"/>
      <c r="J1313" s="250"/>
      <c r="K1313" s="250"/>
      <c r="L1313" s="255"/>
      <c r="M1313" s="256"/>
      <c r="N1313" s="257"/>
      <c r="O1313" s="257"/>
      <c r="P1313" s="257"/>
      <c r="Q1313" s="257"/>
      <c r="R1313" s="257"/>
      <c r="S1313" s="257"/>
      <c r="T1313" s="258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259" t="s">
        <v>157</v>
      </c>
      <c r="AU1313" s="259" t="s">
        <v>156</v>
      </c>
      <c r="AV1313" s="15" t="s">
        <v>155</v>
      </c>
      <c r="AW1313" s="15" t="s">
        <v>30</v>
      </c>
      <c r="AX1313" s="15" t="s">
        <v>80</v>
      </c>
      <c r="AY1313" s="259" t="s">
        <v>147</v>
      </c>
    </row>
    <row r="1314" s="2" customFormat="1" ht="24.15" customHeight="1">
      <c r="A1314" s="38"/>
      <c r="B1314" s="39"/>
      <c r="C1314" s="214" t="s">
        <v>1167</v>
      </c>
      <c r="D1314" s="214" t="s">
        <v>150</v>
      </c>
      <c r="E1314" s="215" t="s">
        <v>197</v>
      </c>
      <c r="F1314" s="216" t="s">
        <v>198</v>
      </c>
      <c r="G1314" s="217" t="s">
        <v>153</v>
      </c>
      <c r="H1314" s="218">
        <v>1.1819999999999999</v>
      </c>
      <c r="I1314" s="219"/>
      <c r="J1314" s="220">
        <f>ROUND(I1314*H1314,2)</f>
        <v>0</v>
      </c>
      <c r="K1314" s="216" t="s">
        <v>154</v>
      </c>
      <c r="L1314" s="44"/>
      <c r="M1314" s="221" t="s">
        <v>1</v>
      </c>
      <c r="N1314" s="222" t="s">
        <v>39</v>
      </c>
      <c r="O1314" s="91"/>
      <c r="P1314" s="223">
        <f>O1314*H1314</f>
        <v>0</v>
      </c>
      <c r="Q1314" s="223">
        <v>0</v>
      </c>
      <c r="R1314" s="223">
        <f>Q1314*H1314</f>
        <v>0</v>
      </c>
      <c r="S1314" s="223">
        <v>0</v>
      </c>
      <c r="T1314" s="224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25" t="s">
        <v>155</v>
      </c>
      <c r="AT1314" s="225" t="s">
        <v>150</v>
      </c>
      <c r="AU1314" s="225" t="s">
        <v>156</v>
      </c>
      <c r="AY1314" s="17" t="s">
        <v>147</v>
      </c>
      <c r="BE1314" s="226">
        <f>IF(N1314="základní",J1314,0)</f>
        <v>0</v>
      </c>
      <c r="BF1314" s="226">
        <f>IF(N1314="snížená",J1314,0)</f>
        <v>0</v>
      </c>
      <c r="BG1314" s="226">
        <f>IF(N1314="zákl. přenesená",J1314,0)</f>
        <v>0</v>
      </c>
      <c r="BH1314" s="226">
        <f>IF(N1314="sníž. přenesená",J1314,0)</f>
        <v>0</v>
      </c>
      <c r="BI1314" s="226">
        <f>IF(N1314="nulová",J1314,0)</f>
        <v>0</v>
      </c>
      <c r="BJ1314" s="17" t="s">
        <v>156</v>
      </c>
      <c r="BK1314" s="226">
        <f>ROUND(I1314*H1314,2)</f>
        <v>0</v>
      </c>
      <c r="BL1314" s="17" t="s">
        <v>155</v>
      </c>
      <c r="BM1314" s="225" t="s">
        <v>1168</v>
      </c>
    </row>
    <row r="1315" s="13" customFormat="1">
      <c r="A1315" s="13"/>
      <c r="B1315" s="227"/>
      <c r="C1315" s="228"/>
      <c r="D1315" s="229" t="s">
        <v>157</v>
      </c>
      <c r="E1315" s="230" t="s">
        <v>1</v>
      </c>
      <c r="F1315" s="231" t="s">
        <v>1169</v>
      </c>
      <c r="G1315" s="228"/>
      <c r="H1315" s="230" t="s">
        <v>1</v>
      </c>
      <c r="I1315" s="232"/>
      <c r="J1315" s="228"/>
      <c r="K1315" s="228"/>
      <c r="L1315" s="233"/>
      <c r="M1315" s="234"/>
      <c r="N1315" s="235"/>
      <c r="O1315" s="235"/>
      <c r="P1315" s="235"/>
      <c r="Q1315" s="235"/>
      <c r="R1315" s="235"/>
      <c r="S1315" s="235"/>
      <c r="T1315" s="236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7" t="s">
        <v>157</v>
      </c>
      <c r="AU1315" s="237" t="s">
        <v>156</v>
      </c>
      <c r="AV1315" s="13" t="s">
        <v>80</v>
      </c>
      <c r="AW1315" s="13" t="s">
        <v>30</v>
      </c>
      <c r="AX1315" s="13" t="s">
        <v>14</v>
      </c>
      <c r="AY1315" s="237" t="s">
        <v>147</v>
      </c>
    </row>
    <row r="1316" s="14" customFormat="1">
      <c r="A1316" s="14"/>
      <c r="B1316" s="238"/>
      <c r="C1316" s="239"/>
      <c r="D1316" s="229" t="s">
        <v>157</v>
      </c>
      <c r="E1316" s="240" t="s">
        <v>1</v>
      </c>
      <c r="F1316" s="241" t="s">
        <v>1170</v>
      </c>
      <c r="G1316" s="239"/>
      <c r="H1316" s="242">
        <v>0.45000000000000001</v>
      </c>
      <c r="I1316" s="243"/>
      <c r="J1316" s="239"/>
      <c r="K1316" s="239"/>
      <c r="L1316" s="244"/>
      <c r="M1316" s="245"/>
      <c r="N1316" s="246"/>
      <c r="O1316" s="246"/>
      <c r="P1316" s="246"/>
      <c r="Q1316" s="246"/>
      <c r="R1316" s="246"/>
      <c r="S1316" s="246"/>
      <c r="T1316" s="247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48" t="s">
        <v>157</v>
      </c>
      <c r="AU1316" s="248" t="s">
        <v>156</v>
      </c>
      <c r="AV1316" s="14" t="s">
        <v>156</v>
      </c>
      <c r="AW1316" s="14" t="s">
        <v>30</v>
      </c>
      <c r="AX1316" s="14" t="s">
        <v>14</v>
      </c>
      <c r="AY1316" s="248" t="s">
        <v>147</v>
      </c>
    </row>
    <row r="1317" s="14" customFormat="1">
      <c r="A1317" s="14"/>
      <c r="B1317" s="238"/>
      <c r="C1317" s="239"/>
      <c r="D1317" s="229" t="s">
        <v>157</v>
      </c>
      <c r="E1317" s="240" t="s">
        <v>1</v>
      </c>
      <c r="F1317" s="241" t="s">
        <v>1171</v>
      </c>
      <c r="G1317" s="239"/>
      <c r="H1317" s="242">
        <v>0.59999999999999998</v>
      </c>
      <c r="I1317" s="243"/>
      <c r="J1317" s="239"/>
      <c r="K1317" s="239"/>
      <c r="L1317" s="244"/>
      <c r="M1317" s="245"/>
      <c r="N1317" s="246"/>
      <c r="O1317" s="246"/>
      <c r="P1317" s="246"/>
      <c r="Q1317" s="246"/>
      <c r="R1317" s="246"/>
      <c r="S1317" s="246"/>
      <c r="T1317" s="247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48" t="s">
        <v>157</v>
      </c>
      <c r="AU1317" s="248" t="s">
        <v>156</v>
      </c>
      <c r="AV1317" s="14" t="s">
        <v>156</v>
      </c>
      <c r="AW1317" s="14" t="s">
        <v>30</v>
      </c>
      <c r="AX1317" s="14" t="s">
        <v>14</v>
      </c>
      <c r="AY1317" s="248" t="s">
        <v>147</v>
      </c>
    </row>
    <row r="1318" s="13" customFormat="1">
      <c r="A1318" s="13"/>
      <c r="B1318" s="227"/>
      <c r="C1318" s="228"/>
      <c r="D1318" s="229" t="s">
        <v>157</v>
      </c>
      <c r="E1318" s="230" t="s">
        <v>1</v>
      </c>
      <c r="F1318" s="231" t="s">
        <v>1172</v>
      </c>
      <c r="G1318" s="228"/>
      <c r="H1318" s="230" t="s">
        <v>1</v>
      </c>
      <c r="I1318" s="232"/>
      <c r="J1318" s="228"/>
      <c r="K1318" s="228"/>
      <c r="L1318" s="233"/>
      <c r="M1318" s="234"/>
      <c r="N1318" s="235"/>
      <c r="O1318" s="235"/>
      <c r="P1318" s="235"/>
      <c r="Q1318" s="235"/>
      <c r="R1318" s="235"/>
      <c r="S1318" s="235"/>
      <c r="T1318" s="236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7" t="s">
        <v>157</v>
      </c>
      <c r="AU1318" s="237" t="s">
        <v>156</v>
      </c>
      <c r="AV1318" s="13" t="s">
        <v>80</v>
      </c>
      <c r="AW1318" s="13" t="s">
        <v>30</v>
      </c>
      <c r="AX1318" s="13" t="s">
        <v>14</v>
      </c>
      <c r="AY1318" s="237" t="s">
        <v>147</v>
      </c>
    </row>
    <row r="1319" s="14" customFormat="1">
      <c r="A1319" s="14"/>
      <c r="B1319" s="238"/>
      <c r="C1319" s="239"/>
      <c r="D1319" s="229" t="s">
        <v>157</v>
      </c>
      <c r="E1319" s="240" t="s">
        <v>1</v>
      </c>
      <c r="F1319" s="241" t="s">
        <v>1173</v>
      </c>
      <c r="G1319" s="239"/>
      <c r="H1319" s="242">
        <v>0.13200000000000001</v>
      </c>
      <c r="I1319" s="243"/>
      <c r="J1319" s="239"/>
      <c r="K1319" s="239"/>
      <c r="L1319" s="244"/>
      <c r="M1319" s="245"/>
      <c r="N1319" s="246"/>
      <c r="O1319" s="246"/>
      <c r="P1319" s="246"/>
      <c r="Q1319" s="246"/>
      <c r="R1319" s="246"/>
      <c r="S1319" s="246"/>
      <c r="T1319" s="247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48" t="s">
        <v>157</v>
      </c>
      <c r="AU1319" s="248" t="s">
        <v>156</v>
      </c>
      <c r="AV1319" s="14" t="s">
        <v>156</v>
      </c>
      <c r="AW1319" s="14" t="s">
        <v>30</v>
      </c>
      <c r="AX1319" s="14" t="s">
        <v>14</v>
      </c>
      <c r="AY1319" s="248" t="s">
        <v>147</v>
      </c>
    </row>
    <row r="1320" s="15" customFormat="1">
      <c r="A1320" s="15"/>
      <c r="B1320" s="249"/>
      <c r="C1320" s="250"/>
      <c r="D1320" s="229" t="s">
        <v>157</v>
      </c>
      <c r="E1320" s="251" t="s">
        <v>1</v>
      </c>
      <c r="F1320" s="252" t="s">
        <v>160</v>
      </c>
      <c r="G1320" s="250"/>
      <c r="H1320" s="253">
        <v>1.1819999999999999</v>
      </c>
      <c r="I1320" s="254"/>
      <c r="J1320" s="250"/>
      <c r="K1320" s="250"/>
      <c r="L1320" s="255"/>
      <c r="M1320" s="256"/>
      <c r="N1320" s="257"/>
      <c r="O1320" s="257"/>
      <c r="P1320" s="257"/>
      <c r="Q1320" s="257"/>
      <c r="R1320" s="257"/>
      <c r="S1320" s="257"/>
      <c r="T1320" s="258"/>
      <c r="U1320" s="15"/>
      <c r="V1320" s="15"/>
      <c r="W1320" s="15"/>
      <c r="X1320" s="15"/>
      <c r="Y1320" s="15"/>
      <c r="Z1320" s="15"/>
      <c r="AA1320" s="15"/>
      <c r="AB1320" s="15"/>
      <c r="AC1320" s="15"/>
      <c r="AD1320" s="15"/>
      <c r="AE1320" s="15"/>
      <c r="AT1320" s="259" t="s">
        <v>157</v>
      </c>
      <c r="AU1320" s="259" t="s">
        <v>156</v>
      </c>
      <c r="AV1320" s="15" t="s">
        <v>155</v>
      </c>
      <c r="AW1320" s="15" t="s">
        <v>30</v>
      </c>
      <c r="AX1320" s="15" t="s">
        <v>80</v>
      </c>
      <c r="AY1320" s="259" t="s">
        <v>147</v>
      </c>
    </row>
    <row r="1321" s="12" customFormat="1" ht="22.8" customHeight="1">
      <c r="A1321" s="12"/>
      <c r="B1321" s="198"/>
      <c r="C1321" s="199"/>
      <c r="D1321" s="200" t="s">
        <v>72</v>
      </c>
      <c r="E1321" s="212" t="s">
        <v>213</v>
      </c>
      <c r="F1321" s="212" t="s">
        <v>214</v>
      </c>
      <c r="G1321" s="199"/>
      <c r="H1321" s="199"/>
      <c r="I1321" s="202"/>
      <c r="J1321" s="213">
        <f>BK1321</f>
        <v>0</v>
      </c>
      <c r="K1321" s="199"/>
      <c r="L1321" s="204"/>
      <c r="M1321" s="205"/>
      <c r="N1321" s="206"/>
      <c r="O1321" s="206"/>
      <c r="P1321" s="207">
        <f>SUM(P1322:P1329)</f>
        <v>0</v>
      </c>
      <c r="Q1321" s="206"/>
      <c r="R1321" s="207">
        <f>SUM(R1322:R1329)</f>
        <v>0</v>
      </c>
      <c r="S1321" s="206"/>
      <c r="T1321" s="208">
        <f>SUM(T1322:T1329)</f>
        <v>0</v>
      </c>
      <c r="U1321" s="12"/>
      <c r="V1321" s="12"/>
      <c r="W1321" s="12"/>
      <c r="X1321" s="12"/>
      <c r="Y1321" s="12"/>
      <c r="Z1321" s="12"/>
      <c r="AA1321" s="12"/>
      <c r="AB1321" s="12"/>
      <c r="AC1321" s="12"/>
      <c r="AD1321" s="12"/>
      <c r="AE1321" s="12"/>
      <c r="AR1321" s="209" t="s">
        <v>80</v>
      </c>
      <c r="AT1321" s="210" t="s">
        <v>72</v>
      </c>
      <c r="AU1321" s="210" t="s">
        <v>80</v>
      </c>
      <c r="AY1321" s="209" t="s">
        <v>147</v>
      </c>
      <c r="BK1321" s="211">
        <f>SUM(BK1322:BK1329)</f>
        <v>0</v>
      </c>
    </row>
    <row r="1322" s="2" customFormat="1" ht="24.15" customHeight="1">
      <c r="A1322" s="38"/>
      <c r="B1322" s="39"/>
      <c r="C1322" s="214" t="s">
        <v>812</v>
      </c>
      <c r="D1322" s="214" t="s">
        <v>150</v>
      </c>
      <c r="E1322" s="215" t="s">
        <v>1174</v>
      </c>
      <c r="F1322" s="216" t="s">
        <v>1175</v>
      </c>
      <c r="G1322" s="217" t="s">
        <v>168</v>
      </c>
      <c r="H1322" s="218">
        <v>7.4800000000000004</v>
      </c>
      <c r="I1322" s="219"/>
      <c r="J1322" s="220">
        <f>ROUND(I1322*H1322,2)</f>
        <v>0</v>
      </c>
      <c r="K1322" s="216" t="s">
        <v>154</v>
      </c>
      <c r="L1322" s="44"/>
      <c r="M1322" s="221" t="s">
        <v>1</v>
      </c>
      <c r="N1322" s="222" t="s">
        <v>39</v>
      </c>
      <c r="O1322" s="91"/>
      <c r="P1322" s="223">
        <f>O1322*H1322</f>
        <v>0</v>
      </c>
      <c r="Q1322" s="223">
        <v>0</v>
      </c>
      <c r="R1322" s="223">
        <f>Q1322*H1322</f>
        <v>0</v>
      </c>
      <c r="S1322" s="223">
        <v>0</v>
      </c>
      <c r="T1322" s="224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25" t="s">
        <v>155</v>
      </c>
      <c r="AT1322" s="225" t="s">
        <v>150</v>
      </c>
      <c r="AU1322" s="225" t="s">
        <v>156</v>
      </c>
      <c r="AY1322" s="17" t="s">
        <v>147</v>
      </c>
      <c r="BE1322" s="226">
        <f>IF(N1322="základní",J1322,0)</f>
        <v>0</v>
      </c>
      <c r="BF1322" s="226">
        <f>IF(N1322="snížená",J1322,0)</f>
        <v>0</v>
      </c>
      <c r="BG1322" s="226">
        <f>IF(N1322="zákl. přenesená",J1322,0)</f>
        <v>0</v>
      </c>
      <c r="BH1322" s="226">
        <f>IF(N1322="sníž. přenesená",J1322,0)</f>
        <v>0</v>
      </c>
      <c r="BI1322" s="226">
        <f>IF(N1322="nulová",J1322,0)</f>
        <v>0</v>
      </c>
      <c r="BJ1322" s="17" t="s">
        <v>156</v>
      </c>
      <c r="BK1322" s="226">
        <f>ROUND(I1322*H1322,2)</f>
        <v>0</v>
      </c>
      <c r="BL1322" s="17" t="s">
        <v>155</v>
      </c>
      <c r="BM1322" s="225" t="s">
        <v>1176</v>
      </c>
    </row>
    <row r="1323" s="13" customFormat="1">
      <c r="A1323" s="13"/>
      <c r="B1323" s="227"/>
      <c r="C1323" s="228"/>
      <c r="D1323" s="229" t="s">
        <v>157</v>
      </c>
      <c r="E1323" s="230" t="s">
        <v>1</v>
      </c>
      <c r="F1323" s="231" t="s">
        <v>1177</v>
      </c>
      <c r="G1323" s="228"/>
      <c r="H1323" s="230" t="s">
        <v>1</v>
      </c>
      <c r="I1323" s="232"/>
      <c r="J1323" s="228"/>
      <c r="K1323" s="228"/>
      <c r="L1323" s="233"/>
      <c r="M1323" s="234"/>
      <c r="N1323" s="235"/>
      <c r="O1323" s="235"/>
      <c r="P1323" s="235"/>
      <c r="Q1323" s="235"/>
      <c r="R1323" s="235"/>
      <c r="S1323" s="235"/>
      <c r="T1323" s="236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7" t="s">
        <v>157</v>
      </c>
      <c r="AU1323" s="237" t="s">
        <v>156</v>
      </c>
      <c r="AV1323" s="13" t="s">
        <v>80</v>
      </c>
      <c r="AW1323" s="13" t="s">
        <v>30</v>
      </c>
      <c r="AX1323" s="13" t="s">
        <v>14</v>
      </c>
      <c r="AY1323" s="237" t="s">
        <v>147</v>
      </c>
    </row>
    <row r="1324" s="14" customFormat="1">
      <c r="A1324" s="14"/>
      <c r="B1324" s="238"/>
      <c r="C1324" s="239"/>
      <c r="D1324" s="229" t="s">
        <v>157</v>
      </c>
      <c r="E1324" s="240" t="s">
        <v>1</v>
      </c>
      <c r="F1324" s="241" t="s">
        <v>1178</v>
      </c>
      <c r="G1324" s="239"/>
      <c r="H1324" s="242">
        <v>7.4800000000000004</v>
      </c>
      <c r="I1324" s="243"/>
      <c r="J1324" s="239"/>
      <c r="K1324" s="239"/>
      <c r="L1324" s="244"/>
      <c r="M1324" s="245"/>
      <c r="N1324" s="246"/>
      <c r="O1324" s="246"/>
      <c r="P1324" s="246"/>
      <c r="Q1324" s="246"/>
      <c r="R1324" s="246"/>
      <c r="S1324" s="246"/>
      <c r="T1324" s="247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48" t="s">
        <v>157</v>
      </c>
      <c r="AU1324" s="248" t="s">
        <v>156</v>
      </c>
      <c r="AV1324" s="14" t="s">
        <v>156</v>
      </c>
      <c r="AW1324" s="14" t="s">
        <v>30</v>
      </c>
      <c r="AX1324" s="14" t="s">
        <v>14</v>
      </c>
      <c r="AY1324" s="248" t="s">
        <v>147</v>
      </c>
    </row>
    <row r="1325" s="15" customFormat="1">
      <c r="A1325" s="15"/>
      <c r="B1325" s="249"/>
      <c r="C1325" s="250"/>
      <c r="D1325" s="229" t="s">
        <v>157</v>
      </c>
      <c r="E1325" s="251" t="s">
        <v>1</v>
      </c>
      <c r="F1325" s="252" t="s">
        <v>160</v>
      </c>
      <c r="G1325" s="250"/>
      <c r="H1325" s="253">
        <v>7.4800000000000004</v>
      </c>
      <c r="I1325" s="254"/>
      <c r="J1325" s="250"/>
      <c r="K1325" s="250"/>
      <c r="L1325" s="255"/>
      <c r="M1325" s="256"/>
      <c r="N1325" s="257"/>
      <c r="O1325" s="257"/>
      <c r="P1325" s="257"/>
      <c r="Q1325" s="257"/>
      <c r="R1325" s="257"/>
      <c r="S1325" s="257"/>
      <c r="T1325" s="258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59" t="s">
        <v>157</v>
      </c>
      <c r="AU1325" s="259" t="s">
        <v>156</v>
      </c>
      <c r="AV1325" s="15" t="s">
        <v>155</v>
      </c>
      <c r="AW1325" s="15" t="s">
        <v>30</v>
      </c>
      <c r="AX1325" s="15" t="s">
        <v>80</v>
      </c>
      <c r="AY1325" s="259" t="s">
        <v>147</v>
      </c>
    </row>
    <row r="1326" s="2" customFormat="1" ht="16.5" customHeight="1">
      <c r="A1326" s="38"/>
      <c r="B1326" s="39"/>
      <c r="C1326" s="214" t="s">
        <v>1179</v>
      </c>
      <c r="D1326" s="214" t="s">
        <v>150</v>
      </c>
      <c r="E1326" s="215" t="s">
        <v>1180</v>
      </c>
      <c r="F1326" s="216" t="s">
        <v>1181</v>
      </c>
      <c r="G1326" s="217" t="s">
        <v>168</v>
      </c>
      <c r="H1326" s="218">
        <v>7.4800000000000004</v>
      </c>
      <c r="I1326" s="219"/>
      <c r="J1326" s="220">
        <f>ROUND(I1326*H1326,2)</f>
        <v>0</v>
      </c>
      <c r="K1326" s="216" t="s">
        <v>154</v>
      </c>
      <c r="L1326" s="44"/>
      <c r="M1326" s="221" t="s">
        <v>1</v>
      </c>
      <c r="N1326" s="222" t="s">
        <v>39</v>
      </c>
      <c r="O1326" s="91"/>
      <c r="P1326" s="223">
        <f>O1326*H1326</f>
        <v>0</v>
      </c>
      <c r="Q1326" s="223">
        <v>0</v>
      </c>
      <c r="R1326" s="223">
        <f>Q1326*H1326</f>
        <v>0</v>
      </c>
      <c r="S1326" s="223">
        <v>0</v>
      </c>
      <c r="T1326" s="224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25" t="s">
        <v>155</v>
      </c>
      <c r="AT1326" s="225" t="s">
        <v>150</v>
      </c>
      <c r="AU1326" s="225" t="s">
        <v>156</v>
      </c>
      <c r="AY1326" s="17" t="s">
        <v>147</v>
      </c>
      <c r="BE1326" s="226">
        <f>IF(N1326="základní",J1326,0)</f>
        <v>0</v>
      </c>
      <c r="BF1326" s="226">
        <f>IF(N1326="snížená",J1326,0)</f>
        <v>0</v>
      </c>
      <c r="BG1326" s="226">
        <f>IF(N1326="zákl. přenesená",J1326,0)</f>
        <v>0</v>
      </c>
      <c r="BH1326" s="226">
        <f>IF(N1326="sníž. přenesená",J1326,0)</f>
        <v>0</v>
      </c>
      <c r="BI1326" s="226">
        <f>IF(N1326="nulová",J1326,0)</f>
        <v>0</v>
      </c>
      <c r="BJ1326" s="17" t="s">
        <v>156</v>
      </c>
      <c r="BK1326" s="226">
        <f>ROUND(I1326*H1326,2)</f>
        <v>0</v>
      </c>
      <c r="BL1326" s="17" t="s">
        <v>155</v>
      </c>
      <c r="BM1326" s="225" t="s">
        <v>1182</v>
      </c>
    </row>
    <row r="1327" s="13" customFormat="1">
      <c r="A1327" s="13"/>
      <c r="B1327" s="227"/>
      <c r="C1327" s="228"/>
      <c r="D1327" s="229" t="s">
        <v>157</v>
      </c>
      <c r="E1327" s="230" t="s">
        <v>1</v>
      </c>
      <c r="F1327" s="231" t="s">
        <v>1177</v>
      </c>
      <c r="G1327" s="228"/>
      <c r="H1327" s="230" t="s">
        <v>1</v>
      </c>
      <c r="I1327" s="232"/>
      <c r="J1327" s="228"/>
      <c r="K1327" s="228"/>
      <c r="L1327" s="233"/>
      <c r="M1327" s="234"/>
      <c r="N1327" s="235"/>
      <c r="O1327" s="235"/>
      <c r="P1327" s="235"/>
      <c r="Q1327" s="235"/>
      <c r="R1327" s="235"/>
      <c r="S1327" s="235"/>
      <c r="T1327" s="236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7" t="s">
        <v>157</v>
      </c>
      <c r="AU1327" s="237" t="s">
        <v>156</v>
      </c>
      <c r="AV1327" s="13" t="s">
        <v>80</v>
      </c>
      <c r="AW1327" s="13" t="s">
        <v>30</v>
      </c>
      <c r="AX1327" s="13" t="s">
        <v>14</v>
      </c>
      <c r="AY1327" s="237" t="s">
        <v>147</v>
      </c>
    </row>
    <row r="1328" s="14" customFormat="1">
      <c r="A1328" s="14"/>
      <c r="B1328" s="238"/>
      <c r="C1328" s="239"/>
      <c r="D1328" s="229" t="s">
        <v>157</v>
      </c>
      <c r="E1328" s="240" t="s">
        <v>1</v>
      </c>
      <c r="F1328" s="241" t="s">
        <v>1178</v>
      </c>
      <c r="G1328" s="239"/>
      <c r="H1328" s="242">
        <v>7.4800000000000004</v>
      </c>
      <c r="I1328" s="243"/>
      <c r="J1328" s="239"/>
      <c r="K1328" s="239"/>
      <c r="L1328" s="244"/>
      <c r="M1328" s="245"/>
      <c r="N1328" s="246"/>
      <c r="O1328" s="246"/>
      <c r="P1328" s="246"/>
      <c r="Q1328" s="246"/>
      <c r="R1328" s="246"/>
      <c r="S1328" s="246"/>
      <c r="T1328" s="247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48" t="s">
        <v>157</v>
      </c>
      <c r="AU1328" s="248" t="s">
        <v>156</v>
      </c>
      <c r="AV1328" s="14" t="s">
        <v>156</v>
      </c>
      <c r="AW1328" s="14" t="s">
        <v>30</v>
      </c>
      <c r="AX1328" s="14" t="s">
        <v>14</v>
      </c>
      <c r="AY1328" s="248" t="s">
        <v>147</v>
      </c>
    </row>
    <row r="1329" s="15" customFormat="1">
      <c r="A1329" s="15"/>
      <c r="B1329" s="249"/>
      <c r="C1329" s="250"/>
      <c r="D1329" s="229" t="s">
        <v>157</v>
      </c>
      <c r="E1329" s="251" t="s">
        <v>1</v>
      </c>
      <c r="F1329" s="252" t="s">
        <v>160</v>
      </c>
      <c r="G1329" s="250"/>
      <c r="H1329" s="253">
        <v>7.4800000000000004</v>
      </c>
      <c r="I1329" s="254"/>
      <c r="J1329" s="250"/>
      <c r="K1329" s="250"/>
      <c r="L1329" s="255"/>
      <c r="M1329" s="256"/>
      <c r="N1329" s="257"/>
      <c r="O1329" s="257"/>
      <c r="P1329" s="257"/>
      <c r="Q1329" s="257"/>
      <c r="R1329" s="257"/>
      <c r="S1329" s="257"/>
      <c r="T1329" s="258"/>
      <c r="U1329" s="15"/>
      <c r="V1329" s="15"/>
      <c r="W1329" s="15"/>
      <c r="X1329" s="15"/>
      <c r="Y1329" s="15"/>
      <c r="Z1329" s="15"/>
      <c r="AA1329" s="15"/>
      <c r="AB1329" s="15"/>
      <c r="AC1329" s="15"/>
      <c r="AD1329" s="15"/>
      <c r="AE1329" s="15"/>
      <c r="AT1329" s="259" t="s">
        <v>157</v>
      </c>
      <c r="AU1329" s="259" t="s">
        <v>156</v>
      </c>
      <c r="AV1329" s="15" t="s">
        <v>155</v>
      </c>
      <c r="AW1329" s="15" t="s">
        <v>30</v>
      </c>
      <c r="AX1329" s="15" t="s">
        <v>80</v>
      </c>
      <c r="AY1329" s="259" t="s">
        <v>147</v>
      </c>
    </row>
    <row r="1330" s="12" customFormat="1" ht="22.8" customHeight="1">
      <c r="A1330" s="12"/>
      <c r="B1330" s="198"/>
      <c r="C1330" s="199"/>
      <c r="D1330" s="200" t="s">
        <v>72</v>
      </c>
      <c r="E1330" s="212" t="s">
        <v>598</v>
      </c>
      <c r="F1330" s="212" t="s">
        <v>599</v>
      </c>
      <c r="G1330" s="199"/>
      <c r="H1330" s="199"/>
      <c r="I1330" s="202"/>
      <c r="J1330" s="213">
        <f>BK1330</f>
        <v>0</v>
      </c>
      <c r="K1330" s="199"/>
      <c r="L1330" s="204"/>
      <c r="M1330" s="205"/>
      <c r="N1330" s="206"/>
      <c r="O1330" s="206"/>
      <c r="P1330" s="207">
        <f>SUM(P1331:P1334)</f>
        <v>0</v>
      </c>
      <c r="Q1330" s="206"/>
      <c r="R1330" s="207">
        <f>SUM(R1331:R1334)</f>
        <v>0</v>
      </c>
      <c r="S1330" s="206"/>
      <c r="T1330" s="208">
        <f>SUM(T1331:T1334)</f>
        <v>0</v>
      </c>
      <c r="U1330" s="12"/>
      <c r="V1330" s="12"/>
      <c r="W1330" s="12"/>
      <c r="X1330" s="12"/>
      <c r="Y1330" s="12"/>
      <c r="Z1330" s="12"/>
      <c r="AA1330" s="12"/>
      <c r="AB1330" s="12"/>
      <c r="AC1330" s="12"/>
      <c r="AD1330" s="12"/>
      <c r="AE1330" s="12"/>
      <c r="AR1330" s="209" t="s">
        <v>80</v>
      </c>
      <c r="AT1330" s="210" t="s">
        <v>72</v>
      </c>
      <c r="AU1330" s="210" t="s">
        <v>80</v>
      </c>
      <c r="AY1330" s="209" t="s">
        <v>147</v>
      </c>
      <c r="BK1330" s="211">
        <f>SUM(BK1331:BK1334)</f>
        <v>0</v>
      </c>
    </row>
    <row r="1331" s="2" customFormat="1" ht="16.5" customHeight="1">
      <c r="A1331" s="38"/>
      <c r="B1331" s="39"/>
      <c r="C1331" s="214" t="s">
        <v>816</v>
      </c>
      <c r="D1331" s="214" t="s">
        <v>150</v>
      </c>
      <c r="E1331" s="215" t="s">
        <v>601</v>
      </c>
      <c r="F1331" s="216" t="s">
        <v>602</v>
      </c>
      <c r="G1331" s="217" t="s">
        <v>168</v>
      </c>
      <c r="H1331" s="218">
        <v>7.4800000000000004</v>
      </c>
      <c r="I1331" s="219"/>
      <c r="J1331" s="220">
        <f>ROUND(I1331*H1331,2)</f>
        <v>0</v>
      </c>
      <c r="K1331" s="216" t="s">
        <v>154</v>
      </c>
      <c r="L1331" s="44"/>
      <c r="M1331" s="221" t="s">
        <v>1</v>
      </c>
      <c r="N1331" s="222" t="s">
        <v>39</v>
      </c>
      <c r="O1331" s="91"/>
      <c r="P1331" s="223">
        <f>O1331*H1331</f>
        <v>0</v>
      </c>
      <c r="Q1331" s="223">
        <v>0</v>
      </c>
      <c r="R1331" s="223">
        <f>Q1331*H1331</f>
        <v>0</v>
      </c>
      <c r="S1331" s="223">
        <v>0</v>
      </c>
      <c r="T1331" s="224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25" t="s">
        <v>155</v>
      </c>
      <c r="AT1331" s="225" t="s">
        <v>150</v>
      </c>
      <c r="AU1331" s="225" t="s">
        <v>156</v>
      </c>
      <c r="AY1331" s="17" t="s">
        <v>147</v>
      </c>
      <c r="BE1331" s="226">
        <f>IF(N1331="základní",J1331,0)</f>
        <v>0</v>
      </c>
      <c r="BF1331" s="226">
        <f>IF(N1331="snížená",J1331,0)</f>
        <v>0</v>
      </c>
      <c r="BG1331" s="226">
        <f>IF(N1331="zákl. přenesená",J1331,0)</f>
        <v>0</v>
      </c>
      <c r="BH1331" s="226">
        <f>IF(N1331="sníž. přenesená",J1331,0)</f>
        <v>0</v>
      </c>
      <c r="BI1331" s="226">
        <f>IF(N1331="nulová",J1331,0)</f>
        <v>0</v>
      </c>
      <c r="BJ1331" s="17" t="s">
        <v>156</v>
      </c>
      <c r="BK1331" s="226">
        <f>ROUND(I1331*H1331,2)</f>
        <v>0</v>
      </c>
      <c r="BL1331" s="17" t="s">
        <v>155</v>
      </c>
      <c r="BM1331" s="225" t="s">
        <v>1183</v>
      </c>
    </row>
    <row r="1332" s="13" customFormat="1">
      <c r="A1332" s="13"/>
      <c r="B1332" s="227"/>
      <c r="C1332" s="228"/>
      <c r="D1332" s="229" t="s">
        <v>157</v>
      </c>
      <c r="E1332" s="230" t="s">
        <v>1</v>
      </c>
      <c r="F1332" s="231" t="s">
        <v>1177</v>
      </c>
      <c r="G1332" s="228"/>
      <c r="H1332" s="230" t="s">
        <v>1</v>
      </c>
      <c r="I1332" s="232"/>
      <c r="J1332" s="228"/>
      <c r="K1332" s="228"/>
      <c r="L1332" s="233"/>
      <c r="M1332" s="234"/>
      <c r="N1332" s="235"/>
      <c r="O1332" s="235"/>
      <c r="P1332" s="235"/>
      <c r="Q1332" s="235"/>
      <c r="R1332" s="235"/>
      <c r="S1332" s="235"/>
      <c r="T1332" s="236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7" t="s">
        <v>157</v>
      </c>
      <c r="AU1332" s="237" t="s">
        <v>156</v>
      </c>
      <c r="AV1332" s="13" t="s">
        <v>80</v>
      </c>
      <c r="AW1332" s="13" t="s">
        <v>30</v>
      </c>
      <c r="AX1332" s="13" t="s">
        <v>14</v>
      </c>
      <c r="AY1332" s="237" t="s">
        <v>147</v>
      </c>
    </row>
    <row r="1333" s="14" customFormat="1">
      <c r="A1333" s="14"/>
      <c r="B1333" s="238"/>
      <c r="C1333" s="239"/>
      <c r="D1333" s="229" t="s">
        <v>157</v>
      </c>
      <c r="E1333" s="240" t="s">
        <v>1</v>
      </c>
      <c r="F1333" s="241" t="s">
        <v>1178</v>
      </c>
      <c r="G1333" s="239"/>
      <c r="H1333" s="242">
        <v>7.4800000000000004</v>
      </c>
      <c r="I1333" s="243"/>
      <c r="J1333" s="239"/>
      <c r="K1333" s="239"/>
      <c r="L1333" s="244"/>
      <c r="M1333" s="245"/>
      <c r="N1333" s="246"/>
      <c r="O1333" s="246"/>
      <c r="P1333" s="246"/>
      <c r="Q1333" s="246"/>
      <c r="R1333" s="246"/>
      <c r="S1333" s="246"/>
      <c r="T1333" s="247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48" t="s">
        <v>157</v>
      </c>
      <c r="AU1333" s="248" t="s">
        <v>156</v>
      </c>
      <c r="AV1333" s="14" t="s">
        <v>156</v>
      </c>
      <c r="AW1333" s="14" t="s">
        <v>30</v>
      </c>
      <c r="AX1333" s="14" t="s">
        <v>14</v>
      </c>
      <c r="AY1333" s="248" t="s">
        <v>147</v>
      </c>
    </row>
    <row r="1334" s="15" customFormat="1">
      <c r="A1334" s="15"/>
      <c r="B1334" s="249"/>
      <c r="C1334" s="250"/>
      <c r="D1334" s="229" t="s">
        <v>157</v>
      </c>
      <c r="E1334" s="251" t="s">
        <v>1</v>
      </c>
      <c r="F1334" s="252" t="s">
        <v>160</v>
      </c>
      <c r="G1334" s="250"/>
      <c r="H1334" s="253">
        <v>7.4800000000000004</v>
      </c>
      <c r="I1334" s="254"/>
      <c r="J1334" s="250"/>
      <c r="K1334" s="250"/>
      <c r="L1334" s="255"/>
      <c r="M1334" s="256"/>
      <c r="N1334" s="257"/>
      <c r="O1334" s="257"/>
      <c r="P1334" s="257"/>
      <c r="Q1334" s="257"/>
      <c r="R1334" s="257"/>
      <c r="S1334" s="257"/>
      <c r="T1334" s="258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59" t="s">
        <v>157</v>
      </c>
      <c r="AU1334" s="259" t="s">
        <v>156</v>
      </c>
      <c r="AV1334" s="15" t="s">
        <v>155</v>
      </c>
      <c r="AW1334" s="15" t="s">
        <v>30</v>
      </c>
      <c r="AX1334" s="15" t="s">
        <v>80</v>
      </c>
      <c r="AY1334" s="259" t="s">
        <v>147</v>
      </c>
    </row>
    <row r="1335" s="12" customFormat="1" ht="22.8" customHeight="1">
      <c r="A1335" s="12"/>
      <c r="B1335" s="198"/>
      <c r="C1335" s="199"/>
      <c r="D1335" s="200" t="s">
        <v>72</v>
      </c>
      <c r="E1335" s="212" t="s">
        <v>232</v>
      </c>
      <c r="F1335" s="212" t="s">
        <v>233</v>
      </c>
      <c r="G1335" s="199"/>
      <c r="H1335" s="199"/>
      <c r="I1335" s="202"/>
      <c r="J1335" s="213">
        <f>BK1335</f>
        <v>0</v>
      </c>
      <c r="K1335" s="199"/>
      <c r="L1335" s="204"/>
      <c r="M1335" s="205"/>
      <c r="N1335" s="206"/>
      <c r="O1335" s="206"/>
      <c r="P1335" s="207">
        <f>SUM(P1336:P1351)</f>
        <v>0</v>
      </c>
      <c r="Q1335" s="206"/>
      <c r="R1335" s="207">
        <f>SUM(R1336:R1351)</f>
        <v>0</v>
      </c>
      <c r="S1335" s="206"/>
      <c r="T1335" s="208">
        <f>SUM(T1336:T1351)</f>
        <v>0</v>
      </c>
      <c r="U1335" s="12"/>
      <c r="V1335" s="12"/>
      <c r="W1335" s="12"/>
      <c r="X1335" s="12"/>
      <c r="Y1335" s="12"/>
      <c r="Z1335" s="12"/>
      <c r="AA1335" s="12"/>
      <c r="AB1335" s="12"/>
      <c r="AC1335" s="12"/>
      <c r="AD1335" s="12"/>
      <c r="AE1335" s="12"/>
      <c r="AR1335" s="209" t="s">
        <v>80</v>
      </c>
      <c r="AT1335" s="210" t="s">
        <v>72</v>
      </c>
      <c r="AU1335" s="210" t="s">
        <v>80</v>
      </c>
      <c r="AY1335" s="209" t="s">
        <v>147</v>
      </c>
      <c r="BK1335" s="211">
        <f>SUM(BK1336:BK1351)</f>
        <v>0</v>
      </c>
    </row>
    <row r="1336" s="2" customFormat="1" ht="16.5" customHeight="1">
      <c r="A1336" s="38"/>
      <c r="B1336" s="39"/>
      <c r="C1336" s="214" t="s">
        <v>1184</v>
      </c>
      <c r="D1336" s="214" t="s">
        <v>150</v>
      </c>
      <c r="E1336" s="215" t="s">
        <v>1185</v>
      </c>
      <c r="F1336" s="216" t="s">
        <v>1186</v>
      </c>
      <c r="G1336" s="217" t="s">
        <v>236</v>
      </c>
      <c r="H1336" s="218">
        <v>1</v>
      </c>
      <c r="I1336" s="219"/>
      <c r="J1336" s="220">
        <f>ROUND(I1336*H1336,2)</f>
        <v>0</v>
      </c>
      <c r="K1336" s="216" t="s">
        <v>154</v>
      </c>
      <c r="L1336" s="44"/>
      <c r="M1336" s="221" t="s">
        <v>1</v>
      </c>
      <c r="N1336" s="222" t="s">
        <v>39</v>
      </c>
      <c r="O1336" s="91"/>
      <c r="P1336" s="223">
        <f>O1336*H1336</f>
        <v>0</v>
      </c>
      <c r="Q1336" s="223">
        <v>0</v>
      </c>
      <c r="R1336" s="223">
        <f>Q1336*H1336</f>
        <v>0</v>
      </c>
      <c r="S1336" s="223">
        <v>0</v>
      </c>
      <c r="T1336" s="224">
        <f>S1336*H1336</f>
        <v>0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225" t="s">
        <v>155</v>
      </c>
      <c r="AT1336" s="225" t="s">
        <v>150</v>
      </c>
      <c r="AU1336" s="225" t="s">
        <v>156</v>
      </c>
      <c r="AY1336" s="17" t="s">
        <v>147</v>
      </c>
      <c r="BE1336" s="226">
        <f>IF(N1336="základní",J1336,0)</f>
        <v>0</v>
      </c>
      <c r="BF1336" s="226">
        <f>IF(N1336="snížená",J1336,0)</f>
        <v>0</v>
      </c>
      <c r="BG1336" s="226">
        <f>IF(N1336="zákl. přenesená",J1336,0)</f>
        <v>0</v>
      </c>
      <c r="BH1336" s="226">
        <f>IF(N1336="sníž. přenesená",J1336,0)</f>
        <v>0</v>
      </c>
      <c r="BI1336" s="226">
        <f>IF(N1336="nulová",J1336,0)</f>
        <v>0</v>
      </c>
      <c r="BJ1336" s="17" t="s">
        <v>156</v>
      </c>
      <c r="BK1336" s="226">
        <f>ROUND(I1336*H1336,2)</f>
        <v>0</v>
      </c>
      <c r="BL1336" s="17" t="s">
        <v>155</v>
      </c>
      <c r="BM1336" s="225" t="s">
        <v>1187</v>
      </c>
    </row>
    <row r="1337" s="13" customFormat="1">
      <c r="A1337" s="13"/>
      <c r="B1337" s="227"/>
      <c r="C1337" s="228"/>
      <c r="D1337" s="229" t="s">
        <v>157</v>
      </c>
      <c r="E1337" s="230" t="s">
        <v>1</v>
      </c>
      <c r="F1337" s="231" t="s">
        <v>1188</v>
      </c>
      <c r="G1337" s="228"/>
      <c r="H1337" s="230" t="s">
        <v>1</v>
      </c>
      <c r="I1337" s="232"/>
      <c r="J1337" s="228"/>
      <c r="K1337" s="228"/>
      <c r="L1337" s="233"/>
      <c r="M1337" s="234"/>
      <c r="N1337" s="235"/>
      <c r="O1337" s="235"/>
      <c r="P1337" s="235"/>
      <c r="Q1337" s="235"/>
      <c r="R1337" s="235"/>
      <c r="S1337" s="235"/>
      <c r="T1337" s="236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7" t="s">
        <v>157</v>
      </c>
      <c r="AU1337" s="237" t="s">
        <v>156</v>
      </c>
      <c r="AV1337" s="13" t="s">
        <v>80</v>
      </c>
      <c r="AW1337" s="13" t="s">
        <v>30</v>
      </c>
      <c r="AX1337" s="13" t="s">
        <v>14</v>
      </c>
      <c r="AY1337" s="237" t="s">
        <v>147</v>
      </c>
    </row>
    <row r="1338" s="14" customFormat="1">
      <c r="A1338" s="14"/>
      <c r="B1338" s="238"/>
      <c r="C1338" s="239"/>
      <c r="D1338" s="229" t="s">
        <v>157</v>
      </c>
      <c r="E1338" s="240" t="s">
        <v>1</v>
      </c>
      <c r="F1338" s="241" t="s">
        <v>80</v>
      </c>
      <c r="G1338" s="239"/>
      <c r="H1338" s="242">
        <v>1</v>
      </c>
      <c r="I1338" s="243"/>
      <c r="J1338" s="239"/>
      <c r="K1338" s="239"/>
      <c r="L1338" s="244"/>
      <c r="M1338" s="245"/>
      <c r="N1338" s="246"/>
      <c r="O1338" s="246"/>
      <c r="P1338" s="246"/>
      <c r="Q1338" s="246"/>
      <c r="R1338" s="246"/>
      <c r="S1338" s="246"/>
      <c r="T1338" s="247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48" t="s">
        <v>157</v>
      </c>
      <c r="AU1338" s="248" t="s">
        <v>156</v>
      </c>
      <c r="AV1338" s="14" t="s">
        <v>156</v>
      </c>
      <c r="AW1338" s="14" t="s">
        <v>30</v>
      </c>
      <c r="AX1338" s="14" t="s">
        <v>14</v>
      </c>
      <c r="AY1338" s="248" t="s">
        <v>147</v>
      </c>
    </row>
    <row r="1339" s="15" customFormat="1">
      <c r="A1339" s="15"/>
      <c r="B1339" s="249"/>
      <c r="C1339" s="250"/>
      <c r="D1339" s="229" t="s">
        <v>157</v>
      </c>
      <c r="E1339" s="251" t="s">
        <v>1</v>
      </c>
      <c r="F1339" s="252" t="s">
        <v>160</v>
      </c>
      <c r="G1339" s="250"/>
      <c r="H1339" s="253">
        <v>1</v>
      </c>
      <c r="I1339" s="254"/>
      <c r="J1339" s="250"/>
      <c r="K1339" s="250"/>
      <c r="L1339" s="255"/>
      <c r="M1339" s="256"/>
      <c r="N1339" s="257"/>
      <c r="O1339" s="257"/>
      <c r="P1339" s="257"/>
      <c r="Q1339" s="257"/>
      <c r="R1339" s="257"/>
      <c r="S1339" s="257"/>
      <c r="T1339" s="258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59" t="s">
        <v>157</v>
      </c>
      <c r="AU1339" s="259" t="s">
        <v>156</v>
      </c>
      <c r="AV1339" s="15" t="s">
        <v>155</v>
      </c>
      <c r="AW1339" s="15" t="s">
        <v>30</v>
      </c>
      <c r="AX1339" s="15" t="s">
        <v>80</v>
      </c>
      <c r="AY1339" s="259" t="s">
        <v>147</v>
      </c>
    </row>
    <row r="1340" s="2" customFormat="1" ht="16.5" customHeight="1">
      <c r="A1340" s="38"/>
      <c r="B1340" s="39"/>
      <c r="C1340" s="214" t="s">
        <v>820</v>
      </c>
      <c r="D1340" s="214" t="s">
        <v>150</v>
      </c>
      <c r="E1340" s="215" t="s">
        <v>1189</v>
      </c>
      <c r="F1340" s="216" t="s">
        <v>1190</v>
      </c>
      <c r="G1340" s="217" t="s">
        <v>236</v>
      </c>
      <c r="H1340" s="218">
        <v>1</v>
      </c>
      <c r="I1340" s="219"/>
      <c r="J1340" s="220">
        <f>ROUND(I1340*H1340,2)</f>
        <v>0</v>
      </c>
      <c r="K1340" s="216" t="s">
        <v>154</v>
      </c>
      <c r="L1340" s="44"/>
      <c r="M1340" s="221" t="s">
        <v>1</v>
      </c>
      <c r="N1340" s="222" t="s">
        <v>39</v>
      </c>
      <c r="O1340" s="91"/>
      <c r="P1340" s="223">
        <f>O1340*H1340</f>
        <v>0</v>
      </c>
      <c r="Q1340" s="223">
        <v>0</v>
      </c>
      <c r="R1340" s="223">
        <f>Q1340*H1340</f>
        <v>0</v>
      </c>
      <c r="S1340" s="223">
        <v>0</v>
      </c>
      <c r="T1340" s="224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25" t="s">
        <v>155</v>
      </c>
      <c r="AT1340" s="225" t="s">
        <v>150</v>
      </c>
      <c r="AU1340" s="225" t="s">
        <v>156</v>
      </c>
      <c r="AY1340" s="17" t="s">
        <v>147</v>
      </c>
      <c r="BE1340" s="226">
        <f>IF(N1340="základní",J1340,0)</f>
        <v>0</v>
      </c>
      <c r="BF1340" s="226">
        <f>IF(N1340="snížená",J1340,0)</f>
        <v>0</v>
      </c>
      <c r="BG1340" s="226">
        <f>IF(N1340="zákl. přenesená",J1340,0)</f>
        <v>0</v>
      </c>
      <c r="BH1340" s="226">
        <f>IF(N1340="sníž. přenesená",J1340,0)</f>
        <v>0</v>
      </c>
      <c r="BI1340" s="226">
        <f>IF(N1340="nulová",J1340,0)</f>
        <v>0</v>
      </c>
      <c r="BJ1340" s="17" t="s">
        <v>156</v>
      </c>
      <c r="BK1340" s="226">
        <f>ROUND(I1340*H1340,2)</f>
        <v>0</v>
      </c>
      <c r="BL1340" s="17" t="s">
        <v>155</v>
      </c>
      <c r="BM1340" s="225" t="s">
        <v>1191</v>
      </c>
    </row>
    <row r="1341" s="13" customFormat="1">
      <c r="A1341" s="13"/>
      <c r="B1341" s="227"/>
      <c r="C1341" s="228"/>
      <c r="D1341" s="229" t="s">
        <v>157</v>
      </c>
      <c r="E1341" s="230" t="s">
        <v>1</v>
      </c>
      <c r="F1341" s="231" t="s">
        <v>1188</v>
      </c>
      <c r="G1341" s="228"/>
      <c r="H1341" s="230" t="s">
        <v>1</v>
      </c>
      <c r="I1341" s="232"/>
      <c r="J1341" s="228"/>
      <c r="K1341" s="228"/>
      <c r="L1341" s="233"/>
      <c r="M1341" s="234"/>
      <c r="N1341" s="235"/>
      <c r="O1341" s="235"/>
      <c r="P1341" s="235"/>
      <c r="Q1341" s="235"/>
      <c r="R1341" s="235"/>
      <c r="S1341" s="235"/>
      <c r="T1341" s="236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7" t="s">
        <v>157</v>
      </c>
      <c r="AU1341" s="237" t="s">
        <v>156</v>
      </c>
      <c r="AV1341" s="13" t="s">
        <v>80</v>
      </c>
      <c r="AW1341" s="13" t="s">
        <v>30</v>
      </c>
      <c r="AX1341" s="13" t="s">
        <v>14</v>
      </c>
      <c r="AY1341" s="237" t="s">
        <v>147</v>
      </c>
    </row>
    <row r="1342" s="14" customFormat="1">
      <c r="A1342" s="14"/>
      <c r="B1342" s="238"/>
      <c r="C1342" s="239"/>
      <c r="D1342" s="229" t="s">
        <v>157</v>
      </c>
      <c r="E1342" s="240" t="s">
        <v>1</v>
      </c>
      <c r="F1342" s="241" t="s">
        <v>80</v>
      </c>
      <c r="G1342" s="239"/>
      <c r="H1342" s="242">
        <v>1</v>
      </c>
      <c r="I1342" s="243"/>
      <c r="J1342" s="239"/>
      <c r="K1342" s="239"/>
      <c r="L1342" s="244"/>
      <c r="M1342" s="245"/>
      <c r="N1342" s="246"/>
      <c r="O1342" s="246"/>
      <c r="P1342" s="246"/>
      <c r="Q1342" s="246"/>
      <c r="R1342" s="246"/>
      <c r="S1342" s="246"/>
      <c r="T1342" s="247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48" t="s">
        <v>157</v>
      </c>
      <c r="AU1342" s="248" t="s">
        <v>156</v>
      </c>
      <c r="AV1342" s="14" t="s">
        <v>156</v>
      </c>
      <c r="AW1342" s="14" t="s">
        <v>30</v>
      </c>
      <c r="AX1342" s="14" t="s">
        <v>14</v>
      </c>
      <c r="AY1342" s="248" t="s">
        <v>147</v>
      </c>
    </row>
    <row r="1343" s="15" customFormat="1">
      <c r="A1343" s="15"/>
      <c r="B1343" s="249"/>
      <c r="C1343" s="250"/>
      <c r="D1343" s="229" t="s">
        <v>157</v>
      </c>
      <c r="E1343" s="251" t="s">
        <v>1</v>
      </c>
      <c r="F1343" s="252" t="s">
        <v>160</v>
      </c>
      <c r="G1343" s="250"/>
      <c r="H1343" s="253">
        <v>1</v>
      </c>
      <c r="I1343" s="254"/>
      <c r="J1343" s="250"/>
      <c r="K1343" s="250"/>
      <c r="L1343" s="255"/>
      <c r="M1343" s="256"/>
      <c r="N1343" s="257"/>
      <c r="O1343" s="257"/>
      <c r="P1343" s="257"/>
      <c r="Q1343" s="257"/>
      <c r="R1343" s="257"/>
      <c r="S1343" s="257"/>
      <c r="T1343" s="258"/>
      <c r="U1343" s="15"/>
      <c r="V1343" s="15"/>
      <c r="W1343" s="15"/>
      <c r="X1343" s="15"/>
      <c r="Y1343" s="15"/>
      <c r="Z1343" s="15"/>
      <c r="AA1343" s="15"/>
      <c r="AB1343" s="15"/>
      <c r="AC1343" s="15"/>
      <c r="AD1343" s="15"/>
      <c r="AE1343" s="15"/>
      <c r="AT1343" s="259" t="s">
        <v>157</v>
      </c>
      <c r="AU1343" s="259" t="s">
        <v>156</v>
      </c>
      <c r="AV1343" s="15" t="s">
        <v>155</v>
      </c>
      <c r="AW1343" s="15" t="s">
        <v>30</v>
      </c>
      <c r="AX1343" s="15" t="s">
        <v>80</v>
      </c>
      <c r="AY1343" s="259" t="s">
        <v>147</v>
      </c>
    </row>
    <row r="1344" s="2" customFormat="1" ht="16.5" customHeight="1">
      <c r="A1344" s="38"/>
      <c r="B1344" s="39"/>
      <c r="C1344" s="214" t="s">
        <v>1192</v>
      </c>
      <c r="D1344" s="214" t="s">
        <v>150</v>
      </c>
      <c r="E1344" s="215" t="s">
        <v>1193</v>
      </c>
      <c r="F1344" s="216" t="s">
        <v>1194</v>
      </c>
      <c r="G1344" s="217" t="s">
        <v>236</v>
      </c>
      <c r="H1344" s="218">
        <v>1</v>
      </c>
      <c r="I1344" s="219"/>
      <c r="J1344" s="220">
        <f>ROUND(I1344*H1344,2)</f>
        <v>0</v>
      </c>
      <c r="K1344" s="216" t="s">
        <v>154</v>
      </c>
      <c r="L1344" s="44"/>
      <c r="M1344" s="221" t="s">
        <v>1</v>
      </c>
      <c r="N1344" s="222" t="s">
        <v>39</v>
      </c>
      <c r="O1344" s="91"/>
      <c r="P1344" s="223">
        <f>O1344*H1344</f>
        <v>0</v>
      </c>
      <c r="Q1344" s="223">
        <v>0</v>
      </c>
      <c r="R1344" s="223">
        <f>Q1344*H1344</f>
        <v>0</v>
      </c>
      <c r="S1344" s="223">
        <v>0</v>
      </c>
      <c r="T1344" s="224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5" t="s">
        <v>155</v>
      </c>
      <c r="AT1344" s="225" t="s">
        <v>150</v>
      </c>
      <c r="AU1344" s="225" t="s">
        <v>156</v>
      </c>
      <c r="AY1344" s="17" t="s">
        <v>147</v>
      </c>
      <c r="BE1344" s="226">
        <f>IF(N1344="základní",J1344,0)</f>
        <v>0</v>
      </c>
      <c r="BF1344" s="226">
        <f>IF(N1344="snížená",J1344,0)</f>
        <v>0</v>
      </c>
      <c r="BG1344" s="226">
        <f>IF(N1344="zákl. přenesená",J1344,0)</f>
        <v>0</v>
      </c>
      <c r="BH1344" s="226">
        <f>IF(N1344="sníž. přenesená",J1344,0)</f>
        <v>0</v>
      </c>
      <c r="BI1344" s="226">
        <f>IF(N1344="nulová",J1344,0)</f>
        <v>0</v>
      </c>
      <c r="BJ1344" s="17" t="s">
        <v>156</v>
      </c>
      <c r="BK1344" s="226">
        <f>ROUND(I1344*H1344,2)</f>
        <v>0</v>
      </c>
      <c r="BL1344" s="17" t="s">
        <v>155</v>
      </c>
      <c r="BM1344" s="225" t="s">
        <v>1195</v>
      </c>
    </row>
    <row r="1345" s="13" customFormat="1">
      <c r="A1345" s="13"/>
      <c r="B1345" s="227"/>
      <c r="C1345" s="228"/>
      <c r="D1345" s="229" t="s">
        <v>157</v>
      </c>
      <c r="E1345" s="230" t="s">
        <v>1</v>
      </c>
      <c r="F1345" s="231" t="s">
        <v>1188</v>
      </c>
      <c r="G1345" s="228"/>
      <c r="H1345" s="230" t="s">
        <v>1</v>
      </c>
      <c r="I1345" s="232"/>
      <c r="J1345" s="228"/>
      <c r="K1345" s="228"/>
      <c r="L1345" s="233"/>
      <c r="M1345" s="234"/>
      <c r="N1345" s="235"/>
      <c r="O1345" s="235"/>
      <c r="P1345" s="235"/>
      <c r="Q1345" s="235"/>
      <c r="R1345" s="235"/>
      <c r="S1345" s="235"/>
      <c r="T1345" s="236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7" t="s">
        <v>157</v>
      </c>
      <c r="AU1345" s="237" t="s">
        <v>156</v>
      </c>
      <c r="AV1345" s="13" t="s">
        <v>80</v>
      </c>
      <c r="AW1345" s="13" t="s">
        <v>30</v>
      </c>
      <c r="AX1345" s="13" t="s">
        <v>14</v>
      </c>
      <c r="AY1345" s="237" t="s">
        <v>147</v>
      </c>
    </row>
    <row r="1346" s="14" customFormat="1">
      <c r="A1346" s="14"/>
      <c r="B1346" s="238"/>
      <c r="C1346" s="239"/>
      <c r="D1346" s="229" t="s">
        <v>157</v>
      </c>
      <c r="E1346" s="240" t="s">
        <v>1</v>
      </c>
      <c r="F1346" s="241" t="s">
        <v>80</v>
      </c>
      <c r="G1346" s="239"/>
      <c r="H1346" s="242">
        <v>1</v>
      </c>
      <c r="I1346" s="243"/>
      <c r="J1346" s="239"/>
      <c r="K1346" s="239"/>
      <c r="L1346" s="244"/>
      <c r="M1346" s="245"/>
      <c r="N1346" s="246"/>
      <c r="O1346" s="246"/>
      <c r="P1346" s="246"/>
      <c r="Q1346" s="246"/>
      <c r="R1346" s="246"/>
      <c r="S1346" s="246"/>
      <c r="T1346" s="247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48" t="s">
        <v>157</v>
      </c>
      <c r="AU1346" s="248" t="s">
        <v>156</v>
      </c>
      <c r="AV1346" s="14" t="s">
        <v>156</v>
      </c>
      <c r="AW1346" s="14" t="s">
        <v>30</v>
      </c>
      <c r="AX1346" s="14" t="s">
        <v>14</v>
      </c>
      <c r="AY1346" s="248" t="s">
        <v>147</v>
      </c>
    </row>
    <row r="1347" s="15" customFormat="1">
      <c r="A1347" s="15"/>
      <c r="B1347" s="249"/>
      <c r="C1347" s="250"/>
      <c r="D1347" s="229" t="s">
        <v>157</v>
      </c>
      <c r="E1347" s="251" t="s">
        <v>1</v>
      </c>
      <c r="F1347" s="252" t="s">
        <v>160</v>
      </c>
      <c r="G1347" s="250"/>
      <c r="H1347" s="253">
        <v>1</v>
      </c>
      <c r="I1347" s="254"/>
      <c r="J1347" s="250"/>
      <c r="K1347" s="250"/>
      <c r="L1347" s="255"/>
      <c r="M1347" s="256"/>
      <c r="N1347" s="257"/>
      <c r="O1347" s="257"/>
      <c r="P1347" s="257"/>
      <c r="Q1347" s="257"/>
      <c r="R1347" s="257"/>
      <c r="S1347" s="257"/>
      <c r="T1347" s="258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59" t="s">
        <v>157</v>
      </c>
      <c r="AU1347" s="259" t="s">
        <v>156</v>
      </c>
      <c r="AV1347" s="15" t="s">
        <v>155</v>
      </c>
      <c r="AW1347" s="15" t="s">
        <v>30</v>
      </c>
      <c r="AX1347" s="15" t="s">
        <v>80</v>
      </c>
      <c r="AY1347" s="259" t="s">
        <v>147</v>
      </c>
    </row>
    <row r="1348" s="2" customFormat="1" ht="16.5" customHeight="1">
      <c r="A1348" s="38"/>
      <c r="B1348" s="39"/>
      <c r="C1348" s="214" t="s">
        <v>824</v>
      </c>
      <c r="D1348" s="214" t="s">
        <v>150</v>
      </c>
      <c r="E1348" s="215" t="s">
        <v>1196</v>
      </c>
      <c r="F1348" s="216" t="s">
        <v>1197</v>
      </c>
      <c r="G1348" s="217" t="s">
        <v>217</v>
      </c>
      <c r="H1348" s="218">
        <v>1</v>
      </c>
      <c r="I1348" s="219"/>
      <c r="J1348" s="220">
        <f>ROUND(I1348*H1348,2)</f>
        <v>0</v>
      </c>
      <c r="K1348" s="216" t="s">
        <v>154</v>
      </c>
      <c r="L1348" s="44"/>
      <c r="M1348" s="221" t="s">
        <v>1</v>
      </c>
      <c r="N1348" s="222" t="s">
        <v>39</v>
      </c>
      <c r="O1348" s="91"/>
      <c r="P1348" s="223">
        <f>O1348*H1348</f>
        <v>0</v>
      </c>
      <c r="Q1348" s="223">
        <v>0</v>
      </c>
      <c r="R1348" s="223">
        <f>Q1348*H1348</f>
        <v>0</v>
      </c>
      <c r="S1348" s="223">
        <v>0</v>
      </c>
      <c r="T1348" s="224">
        <f>S1348*H1348</f>
        <v>0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25" t="s">
        <v>155</v>
      </c>
      <c r="AT1348" s="225" t="s">
        <v>150</v>
      </c>
      <c r="AU1348" s="225" t="s">
        <v>156</v>
      </c>
      <c r="AY1348" s="17" t="s">
        <v>147</v>
      </c>
      <c r="BE1348" s="226">
        <f>IF(N1348="základní",J1348,0)</f>
        <v>0</v>
      </c>
      <c r="BF1348" s="226">
        <f>IF(N1348="snížená",J1348,0)</f>
        <v>0</v>
      </c>
      <c r="BG1348" s="226">
        <f>IF(N1348="zákl. přenesená",J1348,0)</f>
        <v>0</v>
      </c>
      <c r="BH1348" s="226">
        <f>IF(N1348="sníž. přenesená",J1348,0)</f>
        <v>0</v>
      </c>
      <c r="BI1348" s="226">
        <f>IF(N1348="nulová",J1348,0)</f>
        <v>0</v>
      </c>
      <c r="BJ1348" s="17" t="s">
        <v>156</v>
      </c>
      <c r="BK1348" s="226">
        <f>ROUND(I1348*H1348,2)</f>
        <v>0</v>
      </c>
      <c r="BL1348" s="17" t="s">
        <v>155</v>
      </c>
      <c r="BM1348" s="225" t="s">
        <v>1198</v>
      </c>
    </row>
    <row r="1349" s="13" customFormat="1">
      <c r="A1349" s="13"/>
      <c r="B1349" s="227"/>
      <c r="C1349" s="228"/>
      <c r="D1349" s="229" t="s">
        <v>157</v>
      </c>
      <c r="E1349" s="230" t="s">
        <v>1</v>
      </c>
      <c r="F1349" s="231" t="s">
        <v>1199</v>
      </c>
      <c r="G1349" s="228"/>
      <c r="H1349" s="230" t="s">
        <v>1</v>
      </c>
      <c r="I1349" s="232"/>
      <c r="J1349" s="228"/>
      <c r="K1349" s="228"/>
      <c r="L1349" s="233"/>
      <c r="M1349" s="234"/>
      <c r="N1349" s="235"/>
      <c r="O1349" s="235"/>
      <c r="P1349" s="235"/>
      <c r="Q1349" s="235"/>
      <c r="R1349" s="235"/>
      <c r="S1349" s="235"/>
      <c r="T1349" s="236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7" t="s">
        <v>157</v>
      </c>
      <c r="AU1349" s="237" t="s">
        <v>156</v>
      </c>
      <c r="AV1349" s="13" t="s">
        <v>80</v>
      </c>
      <c r="AW1349" s="13" t="s">
        <v>30</v>
      </c>
      <c r="AX1349" s="13" t="s">
        <v>14</v>
      </c>
      <c r="AY1349" s="237" t="s">
        <v>147</v>
      </c>
    </row>
    <row r="1350" s="14" customFormat="1">
      <c r="A1350" s="14"/>
      <c r="B1350" s="238"/>
      <c r="C1350" s="239"/>
      <c r="D1350" s="229" t="s">
        <v>157</v>
      </c>
      <c r="E1350" s="240" t="s">
        <v>1</v>
      </c>
      <c r="F1350" s="241" t="s">
        <v>80</v>
      </c>
      <c r="G1350" s="239"/>
      <c r="H1350" s="242">
        <v>1</v>
      </c>
      <c r="I1350" s="243"/>
      <c r="J1350" s="239"/>
      <c r="K1350" s="239"/>
      <c r="L1350" s="244"/>
      <c r="M1350" s="245"/>
      <c r="N1350" s="246"/>
      <c r="O1350" s="246"/>
      <c r="P1350" s="246"/>
      <c r="Q1350" s="246"/>
      <c r="R1350" s="246"/>
      <c r="S1350" s="246"/>
      <c r="T1350" s="247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48" t="s">
        <v>157</v>
      </c>
      <c r="AU1350" s="248" t="s">
        <v>156</v>
      </c>
      <c r="AV1350" s="14" t="s">
        <v>156</v>
      </c>
      <c r="AW1350" s="14" t="s">
        <v>30</v>
      </c>
      <c r="AX1350" s="14" t="s">
        <v>14</v>
      </c>
      <c r="AY1350" s="248" t="s">
        <v>147</v>
      </c>
    </row>
    <row r="1351" s="15" customFormat="1">
      <c r="A1351" s="15"/>
      <c r="B1351" s="249"/>
      <c r="C1351" s="250"/>
      <c r="D1351" s="229" t="s">
        <v>157</v>
      </c>
      <c r="E1351" s="251" t="s">
        <v>1</v>
      </c>
      <c r="F1351" s="252" t="s">
        <v>160</v>
      </c>
      <c r="G1351" s="250"/>
      <c r="H1351" s="253">
        <v>1</v>
      </c>
      <c r="I1351" s="254"/>
      <c r="J1351" s="250"/>
      <c r="K1351" s="250"/>
      <c r="L1351" s="255"/>
      <c r="M1351" s="256"/>
      <c r="N1351" s="257"/>
      <c r="O1351" s="257"/>
      <c r="P1351" s="257"/>
      <c r="Q1351" s="257"/>
      <c r="R1351" s="257"/>
      <c r="S1351" s="257"/>
      <c r="T1351" s="258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59" t="s">
        <v>157</v>
      </c>
      <c r="AU1351" s="259" t="s">
        <v>156</v>
      </c>
      <c r="AV1351" s="15" t="s">
        <v>155</v>
      </c>
      <c r="AW1351" s="15" t="s">
        <v>30</v>
      </c>
      <c r="AX1351" s="15" t="s">
        <v>80</v>
      </c>
      <c r="AY1351" s="259" t="s">
        <v>147</v>
      </c>
    </row>
    <row r="1352" s="12" customFormat="1" ht="22.8" customHeight="1">
      <c r="A1352" s="12"/>
      <c r="B1352" s="198"/>
      <c r="C1352" s="199"/>
      <c r="D1352" s="200" t="s">
        <v>72</v>
      </c>
      <c r="E1352" s="212" t="s">
        <v>258</v>
      </c>
      <c r="F1352" s="212" t="s">
        <v>259</v>
      </c>
      <c r="G1352" s="199"/>
      <c r="H1352" s="199"/>
      <c r="I1352" s="202"/>
      <c r="J1352" s="213">
        <f>BK1352</f>
        <v>0</v>
      </c>
      <c r="K1352" s="199"/>
      <c r="L1352" s="204"/>
      <c r="M1352" s="205"/>
      <c r="N1352" s="206"/>
      <c r="O1352" s="206"/>
      <c r="P1352" s="207">
        <f>SUM(P1353:P1356)</f>
        <v>0</v>
      </c>
      <c r="Q1352" s="206"/>
      <c r="R1352" s="207">
        <f>SUM(R1353:R1356)</f>
        <v>0</v>
      </c>
      <c r="S1352" s="206"/>
      <c r="T1352" s="208">
        <f>SUM(T1353:T1356)</f>
        <v>0</v>
      </c>
      <c r="U1352" s="12"/>
      <c r="V1352" s="12"/>
      <c r="W1352" s="12"/>
      <c r="X1352" s="12"/>
      <c r="Y1352" s="12"/>
      <c r="Z1352" s="12"/>
      <c r="AA1352" s="12"/>
      <c r="AB1352" s="12"/>
      <c r="AC1352" s="12"/>
      <c r="AD1352" s="12"/>
      <c r="AE1352" s="12"/>
      <c r="AR1352" s="209" t="s">
        <v>80</v>
      </c>
      <c r="AT1352" s="210" t="s">
        <v>72</v>
      </c>
      <c r="AU1352" s="210" t="s">
        <v>80</v>
      </c>
      <c r="AY1352" s="209" t="s">
        <v>147</v>
      </c>
      <c r="BK1352" s="211">
        <f>SUM(BK1353:BK1356)</f>
        <v>0</v>
      </c>
    </row>
    <row r="1353" s="2" customFormat="1" ht="16.5" customHeight="1">
      <c r="A1353" s="38"/>
      <c r="B1353" s="39"/>
      <c r="C1353" s="214" t="s">
        <v>1200</v>
      </c>
      <c r="D1353" s="214" t="s">
        <v>150</v>
      </c>
      <c r="E1353" s="215" t="s">
        <v>1201</v>
      </c>
      <c r="F1353" s="216" t="s">
        <v>1202</v>
      </c>
      <c r="G1353" s="217" t="s">
        <v>248</v>
      </c>
      <c r="H1353" s="218">
        <v>1</v>
      </c>
      <c r="I1353" s="219"/>
      <c r="J1353" s="220">
        <f>ROUND(I1353*H1353,2)</f>
        <v>0</v>
      </c>
      <c r="K1353" s="216" t="s">
        <v>154</v>
      </c>
      <c r="L1353" s="44"/>
      <c r="M1353" s="221" t="s">
        <v>1</v>
      </c>
      <c r="N1353" s="222" t="s">
        <v>39</v>
      </c>
      <c r="O1353" s="91"/>
      <c r="P1353" s="223">
        <f>O1353*H1353</f>
        <v>0</v>
      </c>
      <c r="Q1353" s="223">
        <v>0</v>
      </c>
      <c r="R1353" s="223">
        <f>Q1353*H1353</f>
        <v>0</v>
      </c>
      <c r="S1353" s="223">
        <v>0</v>
      </c>
      <c r="T1353" s="224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5" t="s">
        <v>155</v>
      </c>
      <c r="AT1353" s="225" t="s">
        <v>150</v>
      </c>
      <c r="AU1353" s="225" t="s">
        <v>156</v>
      </c>
      <c r="AY1353" s="17" t="s">
        <v>147</v>
      </c>
      <c r="BE1353" s="226">
        <f>IF(N1353="základní",J1353,0)</f>
        <v>0</v>
      </c>
      <c r="BF1353" s="226">
        <f>IF(N1353="snížená",J1353,0)</f>
        <v>0</v>
      </c>
      <c r="BG1353" s="226">
        <f>IF(N1353="zákl. přenesená",J1353,0)</f>
        <v>0</v>
      </c>
      <c r="BH1353" s="226">
        <f>IF(N1353="sníž. přenesená",J1353,0)</f>
        <v>0</v>
      </c>
      <c r="BI1353" s="226">
        <f>IF(N1353="nulová",J1353,0)</f>
        <v>0</v>
      </c>
      <c r="BJ1353" s="17" t="s">
        <v>156</v>
      </c>
      <c r="BK1353" s="226">
        <f>ROUND(I1353*H1353,2)</f>
        <v>0</v>
      </c>
      <c r="BL1353" s="17" t="s">
        <v>155</v>
      </c>
      <c r="BM1353" s="225" t="s">
        <v>1203</v>
      </c>
    </row>
    <row r="1354" s="13" customFormat="1">
      <c r="A1354" s="13"/>
      <c r="B1354" s="227"/>
      <c r="C1354" s="228"/>
      <c r="D1354" s="229" t="s">
        <v>157</v>
      </c>
      <c r="E1354" s="230" t="s">
        <v>1</v>
      </c>
      <c r="F1354" s="231" t="s">
        <v>1204</v>
      </c>
      <c r="G1354" s="228"/>
      <c r="H1354" s="230" t="s">
        <v>1</v>
      </c>
      <c r="I1354" s="232"/>
      <c r="J1354" s="228"/>
      <c r="K1354" s="228"/>
      <c r="L1354" s="233"/>
      <c r="M1354" s="234"/>
      <c r="N1354" s="235"/>
      <c r="O1354" s="235"/>
      <c r="P1354" s="235"/>
      <c r="Q1354" s="235"/>
      <c r="R1354" s="235"/>
      <c r="S1354" s="235"/>
      <c r="T1354" s="236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7" t="s">
        <v>157</v>
      </c>
      <c r="AU1354" s="237" t="s">
        <v>156</v>
      </c>
      <c r="AV1354" s="13" t="s">
        <v>80</v>
      </c>
      <c r="AW1354" s="13" t="s">
        <v>30</v>
      </c>
      <c r="AX1354" s="13" t="s">
        <v>14</v>
      </c>
      <c r="AY1354" s="237" t="s">
        <v>147</v>
      </c>
    </row>
    <row r="1355" s="14" customFormat="1">
      <c r="A1355" s="14"/>
      <c r="B1355" s="238"/>
      <c r="C1355" s="239"/>
      <c r="D1355" s="229" t="s">
        <v>157</v>
      </c>
      <c r="E1355" s="240" t="s">
        <v>1</v>
      </c>
      <c r="F1355" s="241" t="s">
        <v>80</v>
      </c>
      <c r="G1355" s="239"/>
      <c r="H1355" s="242">
        <v>1</v>
      </c>
      <c r="I1355" s="243"/>
      <c r="J1355" s="239"/>
      <c r="K1355" s="239"/>
      <c r="L1355" s="244"/>
      <c r="M1355" s="245"/>
      <c r="N1355" s="246"/>
      <c r="O1355" s="246"/>
      <c r="P1355" s="246"/>
      <c r="Q1355" s="246"/>
      <c r="R1355" s="246"/>
      <c r="S1355" s="246"/>
      <c r="T1355" s="247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48" t="s">
        <v>157</v>
      </c>
      <c r="AU1355" s="248" t="s">
        <v>156</v>
      </c>
      <c r="AV1355" s="14" t="s">
        <v>156</v>
      </c>
      <c r="AW1355" s="14" t="s">
        <v>30</v>
      </c>
      <c r="AX1355" s="14" t="s">
        <v>14</v>
      </c>
      <c r="AY1355" s="248" t="s">
        <v>147</v>
      </c>
    </row>
    <row r="1356" s="15" customFormat="1">
      <c r="A1356" s="15"/>
      <c r="B1356" s="249"/>
      <c r="C1356" s="250"/>
      <c r="D1356" s="229" t="s">
        <v>157</v>
      </c>
      <c r="E1356" s="251" t="s">
        <v>1</v>
      </c>
      <c r="F1356" s="252" t="s">
        <v>160</v>
      </c>
      <c r="G1356" s="250"/>
      <c r="H1356" s="253">
        <v>1</v>
      </c>
      <c r="I1356" s="254"/>
      <c r="J1356" s="250"/>
      <c r="K1356" s="250"/>
      <c r="L1356" s="255"/>
      <c r="M1356" s="256"/>
      <c r="N1356" s="257"/>
      <c r="O1356" s="257"/>
      <c r="P1356" s="257"/>
      <c r="Q1356" s="257"/>
      <c r="R1356" s="257"/>
      <c r="S1356" s="257"/>
      <c r="T1356" s="258"/>
      <c r="U1356" s="15"/>
      <c r="V1356" s="15"/>
      <c r="W1356" s="15"/>
      <c r="X1356" s="15"/>
      <c r="Y1356" s="15"/>
      <c r="Z1356" s="15"/>
      <c r="AA1356" s="15"/>
      <c r="AB1356" s="15"/>
      <c r="AC1356" s="15"/>
      <c r="AD1356" s="15"/>
      <c r="AE1356" s="15"/>
      <c r="AT1356" s="259" t="s">
        <v>157</v>
      </c>
      <c r="AU1356" s="259" t="s">
        <v>156</v>
      </c>
      <c r="AV1356" s="15" t="s">
        <v>155</v>
      </c>
      <c r="AW1356" s="15" t="s">
        <v>30</v>
      </c>
      <c r="AX1356" s="15" t="s">
        <v>80</v>
      </c>
      <c r="AY1356" s="259" t="s">
        <v>147</v>
      </c>
    </row>
    <row r="1357" s="12" customFormat="1" ht="22.8" customHeight="1">
      <c r="A1357" s="12"/>
      <c r="B1357" s="198"/>
      <c r="C1357" s="199"/>
      <c r="D1357" s="200" t="s">
        <v>72</v>
      </c>
      <c r="E1357" s="212" t="s">
        <v>263</v>
      </c>
      <c r="F1357" s="212" t="s">
        <v>264</v>
      </c>
      <c r="G1357" s="199"/>
      <c r="H1357" s="199"/>
      <c r="I1357" s="202"/>
      <c r="J1357" s="213">
        <f>BK1357</f>
        <v>0</v>
      </c>
      <c r="K1357" s="199"/>
      <c r="L1357" s="204"/>
      <c r="M1357" s="205"/>
      <c r="N1357" s="206"/>
      <c r="O1357" s="206"/>
      <c r="P1357" s="207">
        <f>SUM(P1358:P1367)</f>
        <v>0</v>
      </c>
      <c r="Q1357" s="206"/>
      <c r="R1357" s="207">
        <f>SUM(R1358:R1367)</f>
        <v>0</v>
      </c>
      <c r="S1357" s="206"/>
      <c r="T1357" s="208">
        <f>SUM(T1358:T1367)</f>
        <v>0</v>
      </c>
      <c r="U1357" s="12"/>
      <c r="V1357" s="12"/>
      <c r="W1357" s="12"/>
      <c r="X1357" s="12"/>
      <c r="Y1357" s="12"/>
      <c r="Z1357" s="12"/>
      <c r="AA1357" s="12"/>
      <c r="AB1357" s="12"/>
      <c r="AC1357" s="12"/>
      <c r="AD1357" s="12"/>
      <c r="AE1357" s="12"/>
      <c r="AR1357" s="209" t="s">
        <v>80</v>
      </c>
      <c r="AT1357" s="210" t="s">
        <v>72</v>
      </c>
      <c r="AU1357" s="210" t="s">
        <v>80</v>
      </c>
      <c r="AY1357" s="209" t="s">
        <v>147</v>
      </c>
      <c r="BK1357" s="211">
        <f>SUM(BK1358:BK1367)</f>
        <v>0</v>
      </c>
    </row>
    <row r="1358" s="2" customFormat="1" ht="33" customHeight="1">
      <c r="A1358" s="38"/>
      <c r="B1358" s="39"/>
      <c r="C1358" s="214" t="s">
        <v>827</v>
      </c>
      <c r="D1358" s="214" t="s">
        <v>150</v>
      </c>
      <c r="E1358" s="215" t="s">
        <v>265</v>
      </c>
      <c r="F1358" s="216" t="s">
        <v>266</v>
      </c>
      <c r="G1358" s="217" t="s">
        <v>267</v>
      </c>
      <c r="H1358" s="218">
        <v>2.3780000000000001</v>
      </c>
      <c r="I1358" s="219"/>
      <c r="J1358" s="220">
        <f>ROUND(I1358*H1358,2)</f>
        <v>0</v>
      </c>
      <c r="K1358" s="216" t="s">
        <v>154</v>
      </c>
      <c r="L1358" s="44"/>
      <c r="M1358" s="221" t="s">
        <v>1</v>
      </c>
      <c r="N1358" s="222" t="s">
        <v>39</v>
      </c>
      <c r="O1358" s="91"/>
      <c r="P1358" s="223">
        <f>O1358*H1358</f>
        <v>0</v>
      </c>
      <c r="Q1358" s="223">
        <v>0</v>
      </c>
      <c r="R1358" s="223">
        <f>Q1358*H1358</f>
        <v>0</v>
      </c>
      <c r="S1358" s="223">
        <v>0</v>
      </c>
      <c r="T1358" s="224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5" t="s">
        <v>155</v>
      </c>
      <c r="AT1358" s="225" t="s">
        <v>150</v>
      </c>
      <c r="AU1358" s="225" t="s">
        <v>156</v>
      </c>
      <c r="AY1358" s="17" t="s">
        <v>147</v>
      </c>
      <c r="BE1358" s="226">
        <f>IF(N1358="základní",J1358,0)</f>
        <v>0</v>
      </c>
      <c r="BF1358" s="226">
        <f>IF(N1358="snížená",J1358,0)</f>
        <v>0</v>
      </c>
      <c r="BG1358" s="226">
        <f>IF(N1358="zákl. přenesená",J1358,0)</f>
        <v>0</v>
      </c>
      <c r="BH1358" s="226">
        <f>IF(N1358="sníž. přenesená",J1358,0)</f>
        <v>0</v>
      </c>
      <c r="BI1358" s="226">
        <f>IF(N1358="nulová",J1358,0)</f>
        <v>0</v>
      </c>
      <c r="BJ1358" s="17" t="s">
        <v>156</v>
      </c>
      <c r="BK1358" s="226">
        <f>ROUND(I1358*H1358,2)</f>
        <v>0</v>
      </c>
      <c r="BL1358" s="17" t="s">
        <v>155</v>
      </c>
      <c r="BM1358" s="225" t="s">
        <v>1205</v>
      </c>
    </row>
    <row r="1359" s="14" customFormat="1">
      <c r="A1359" s="14"/>
      <c r="B1359" s="238"/>
      <c r="C1359" s="239"/>
      <c r="D1359" s="229" t="s">
        <v>157</v>
      </c>
      <c r="E1359" s="240" t="s">
        <v>1</v>
      </c>
      <c r="F1359" s="241" t="s">
        <v>1206</v>
      </c>
      <c r="G1359" s="239"/>
      <c r="H1359" s="242">
        <v>2.3780000000000001</v>
      </c>
      <c r="I1359" s="243"/>
      <c r="J1359" s="239"/>
      <c r="K1359" s="239"/>
      <c r="L1359" s="244"/>
      <c r="M1359" s="245"/>
      <c r="N1359" s="246"/>
      <c r="O1359" s="246"/>
      <c r="P1359" s="246"/>
      <c r="Q1359" s="246"/>
      <c r="R1359" s="246"/>
      <c r="S1359" s="246"/>
      <c r="T1359" s="247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48" t="s">
        <v>157</v>
      </c>
      <c r="AU1359" s="248" t="s">
        <v>156</v>
      </c>
      <c r="AV1359" s="14" t="s">
        <v>156</v>
      </c>
      <c r="AW1359" s="14" t="s">
        <v>30</v>
      </c>
      <c r="AX1359" s="14" t="s">
        <v>14</v>
      </c>
      <c r="AY1359" s="248" t="s">
        <v>147</v>
      </c>
    </row>
    <row r="1360" s="15" customFormat="1">
      <c r="A1360" s="15"/>
      <c r="B1360" s="249"/>
      <c r="C1360" s="250"/>
      <c r="D1360" s="229" t="s">
        <v>157</v>
      </c>
      <c r="E1360" s="251" t="s">
        <v>1</v>
      </c>
      <c r="F1360" s="252" t="s">
        <v>160</v>
      </c>
      <c r="G1360" s="250"/>
      <c r="H1360" s="253">
        <v>2.3780000000000001</v>
      </c>
      <c r="I1360" s="254"/>
      <c r="J1360" s="250"/>
      <c r="K1360" s="250"/>
      <c r="L1360" s="255"/>
      <c r="M1360" s="256"/>
      <c r="N1360" s="257"/>
      <c r="O1360" s="257"/>
      <c r="P1360" s="257"/>
      <c r="Q1360" s="257"/>
      <c r="R1360" s="257"/>
      <c r="S1360" s="257"/>
      <c r="T1360" s="258"/>
      <c r="U1360" s="15"/>
      <c r="V1360" s="15"/>
      <c r="W1360" s="15"/>
      <c r="X1360" s="15"/>
      <c r="Y1360" s="15"/>
      <c r="Z1360" s="15"/>
      <c r="AA1360" s="15"/>
      <c r="AB1360" s="15"/>
      <c r="AC1360" s="15"/>
      <c r="AD1360" s="15"/>
      <c r="AE1360" s="15"/>
      <c r="AT1360" s="259" t="s">
        <v>157</v>
      </c>
      <c r="AU1360" s="259" t="s">
        <v>156</v>
      </c>
      <c r="AV1360" s="15" t="s">
        <v>155</v>
      </c>
      <c r="AW1360" s="15" t="s">
        <v>30</v>
      </c>
      <c r="AX1360" s="15" t="s">
        <v>80</v>
      </c>
      <c r="AY1360" s="259" t="s">
        <v>147</v>
      </c>
    </row>
    <row r="1361" s="2" customFormat="1" ht="16.5" customHeight="1">
      <c r="A1361" s="38"/>
      <c r="B1361" s="39"/>
      <c r="C1361" s="214" t="s">
        <v>1207</v>
      </c>
      <c r="D1361" s="214" t="s">
        <v>150</v>
      </c>
      <c r="E1361" s="215" t="s">
        <v>271</v>
      </c>
      <c r="F1361" s="216" t="s">
        <v>272</v>
      </c>
      <c r="G1361" s="217" t="s">
        <v>267</v>
      </c>
      <c r="H1361" s="218">
        <v>4.7560000000000002</v>
      </c>
      <c r="I1361" s="219"/>
      <c r="J1361" s="220">
        <f>ROUND(I1361*H1361,2)</f>
        <v>0</v>
      </c>
      <c r="K1361" s="216" t="s">
        <v>154</v>
      </c>
      <c r="L1361" s="44"/>
      <c r="M1361" s="221" t="s">
        <v>1</v>
      </c>
      <c r="N1361" s="222" t="s">
        <v>39</v>
      </c>
      <c r="O1361" s="91"/>
      <c r="P1361" s="223">
        <f>O1361*H1361</f>
        <v>0</v>
      </c>
      <c r="Q1361" s="223">
        <v>0</v>
      </c>
      <c r="R1361" s="223">
        <f>Q1361*H1361</f>
        <v>0</v>
      </c>
      <c r="S1361" s="223">
        <v>0</v>
      </c>
      <c r="T1361" s="224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225" t="s">
        <v>155</v>
      </c>
      <c r="AT1361" s="225" t="s">
        <v>150</v>
      </c>
      <c r="AU1361" s="225" t="s">
        <v>156</v>
      </c>
      <c r="AY1361" s="17" t="s">
        <v>147</v>
      </c>
      <c r="BE1361" s="226">
        <f>IF(N1361="základní",J1361,0)</f>
        <v>0</v>
      </c>
      <c r="BF1361" s="226">
        <f>IF(N1361="snížená",J1361,0)</f>
        <v>0</v>
      </c>
      <c r="BG1361" s="226">
        <f>IF(N1361="zákl. přenesená",J1361,0)</f>
        <v>0</v>
      </c>
      <c r="BH1361" s="226">
        <f>IF(N1361="sníž. přenesená",J1361,0)</f>
        <v>0</v>
      </c>
      <c r="BI1361" s="226">
        <f>IF(N1361="nulová",J1361,0)</f>
        <v>0</v>
      </c>
      <c r="BJ1361" s="17" t="s">
        <v>156</v>
      </c>
      <c r="BK1361" s="226">
        <f>ROUND(I1361*H1361,2)</f>
        <v>0</v>
      </c>
      <c r="BL1361" s="17" t="s">
        <v>155</v>
      </c>
      <c r="BM1361" s="225" t="s">
        <v>1208</v>
      </c>
    </row>
    <row r="1362" s="2" customFormat="1" ht="24.15" customHeight="1">
      <c r="A1362" s="38"/>
      <c r="B1362" s="39"/>
      <c r="C1362" s="214" t="s">
        <v>832</v>
      </c>
      <c r="D1362" s="214" t="s">
        <v>150</v>
      </c>
      <c r="E1362" s="215" t="s">
        <v>274</v>
      </c>
      <c r="F1362" s="216" t="s">
        <v>275</v>
      </c>
      <c r="G1362" s="217" t="s">
        <v>267</v>
      </c>
      <c r="H1362" s="218">
        <v>4.7560000000000002</v>
      </c>
      <c r="I1362" s="219"/>
      <c r="J1362" s="220">
        <f>ROUND(I1362*H1362,2)</f>
        <v>0</v>
      </c>
      <c r="K1362" s="216" t="s">
        <v>154</v>
      </c>
      <c r="L1362" s="44"/>
      <c r="M1362" s="221" t="s">
        <v>1</v>
      </c>
      <c r="N1362" s="222" t="s">
        <v>39</v>
      </c>
      <c r="O1362" s="91"/>
      <c r="P1362" s="223">
        <f>O1362*H1362</f>
        <v>0</v>
      </c>
      <c r="Q1362" s="223">
        <v>0</v>
      </c>
      <c r="R1362" s="223">
        <f>Q1362*H1362</f>
        <v>0</v>
      </c>
      <c r="S1362" s="223">
        <v>0</v>
      </c>
      <c r="T1362" s="224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25" t="s">
        <v>155</v>
      </c>
      <c r="AT1362" s="225" t="s">
        <v>150</v>
      </c>
      <c r="AU1362" s="225" t="s">
        <v>156</v>
      </c>
      <c r="AY1362" s="17" t="s">
        <v>147</v>
      </c>
      <c r="BE1362" s="226">
        <f>IF(N1362="základní",J1362,0)</f>
        <v>0</v>
      </c>
      <c r="BF1362" s="226">
        <f>IF(N1362="snížená",J1362,0)</f>
        <v>0</v>
      </c>
      <c r="BG1362" s="226">
        <f>IF(N1362="zákl. přenesená",J1362,0)</f>
        <v>0</v>
      </c>
      <c r="BH1362" s="226">
        <f>IF(N1362="sníž. přenesená",J1362,0)</f>
        <v>0</v>
      </c>
      <c r="BI1362" s="226">
        <f>IF(N1362="nulová",J1362,0)</f>
        <v>0</v>
      </c>
      <c r="BJ1362" s="17" t="s">
        <v>156</v>
      </c>
      <c r="BK1362" s="226">
        <f>ROUND(I1362*H1362,2)</f>
        <v>0</v>
      </c>
      <c r="BL1362" s="17" t="s">
        <v>155</v>
      </c>
      <c r="BM1362" s="225" t="s">
        <v>1209</v>
      </c>
    </row>
    <row r="1363" s="2" customFormat="1" ht="33" customHeight="1">
      <c r="A1363" s="38"/>
      <c r="B1363" s="39"/>
      <c r="C1363" s="214" t="s">
        <v>1210</v>
      </c>
      <c r="D1363" s="214" t="s">
        <v>150</v>
      </c>
      <c r="E1363" s="215" t="s">
        <v>278</v>
      </c>
      <c r="F1363" s="216" t="s">
        <v>279</v>
      </c>
      <c r="G1363" s="217" t="s">
        <v>267</v>
      </c>
      <c r="H1363" s="218">
        <v>74.864000000000004</v>
      </c>
      <c r="I1363" s="219"/>
      <c r="J1363" s="220">
        <f>ROUND(I1363*H1363,2)</f>
        <v>0</v>
      </c>
      <c r="K1363" s="216" t="s">
        <v>154</v>
      </c>
      <c r="L1363" s="44"/>
      <c r="M1363" s="221" t="s">
        <v>1</v>
      </c>
      <c r="N1363" s="222" t="s">
        <v>39</v>
      </c>
      <c r="O1363" s="91"/>
      <c r="P1363" s="223">
        <f>O1363*H1363</f>
        <v>0</v>
      </c>
      <c r="Q1363" s="223">
        <v>0</v>
      </c>
      <c r="R1363" s="223">
        <f>Q1363*H1363</f>
        <v>0</v>
      </c>
      <c r="S1363" s="223">
        <v>0</v>
      </c>
      <c r="T1363" s="224">
        <f>S1363*H1363</f>
        <v>0</v>
      </c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R1363" s="225" t="s">
        <v>155</v>
      </c>
      <c r="AT1363" s="225" t="s">
        <v>150</v>
      </c>
      <c r="AU1363" s="225" t="s">
        <v>156</v>
      </c>
      <c r="AY1363" s="17" t="s">
        <v>147</v>
      </c>
      <c r="BE1363" s="226">
        <f>IF(N1363="základní",J1363,0)</f>
        <v>0</v>
      </c>
      <c r="BF1363" s="226">
        <f>IF(N1363="snížená",J1363,0)</f>
        <v>0</v>
      </c>
      <c r="BG1363" s="226">
        <f>IF(N1363="zákl. přenesená",J1363,0)</f>
        <v>0</v>
      </c>
      <c r="BH1363" s="226">
        <f>IF(N1363="sníž. přenesená",J1363,0)</f>
        <v>0</v>
      </c>
      <c r="BI1363" s="226">
        <f>IF(N1363="nulová",J1363,0)</f>
        <v>0</v>
      </c>
      <c r="BJ1363" s="17" t="s">
        <v>156</v>
      </c>
      <c r="BK1363" s="226">
        <f>ROUND(I1363*H1363,2)</f>
        <v>0</v>
      </c>
      <c r="BL1363" s="17" t="s">
        <v>155</v>
      </c>
      <c r="BM1363" s="225" t="s">
        <v>1211</v>
      </c>
    </row>
    <row r="1364" s="13" customFormat="1">
      <c r="A1364" s="13"/>
      <c r="B1364" s="227"/>
      <c r="C1364" s="228"/>
      <c r="D1364" s="229" t="s">
        <v>157</v>
      </c>
      <c r="E1364" s="230" t="s">
        <v>1</v>
      </c>
      <c r="F1364" s="231" t="s">
        <v>281</v>
      </c>
      <c r="G1364" s="228"/>
      <c r="H1364" s="230" t="s">
        <v>1</v>
      </c>
      <c r="I1364" s="232"/>
      <c r="J1364" s="228"/>
      <c r="K1364" s="228"/>
      <c r="L1364" s="233"/>
      <c r="M1364" s="234"/>
      <c r="N1364" s="235"/>
      <c r="O1364" s="235"/>
      <c r="P1364" s="235"/>
      <c r="Q1364" s="235"/>
      <c r="R1364" s="235"/>
      <c r="S1364" s="235"/>
      <c r="T1364" s="236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7" t="s">
        <v>157</v>
      </c>
      <c r="AU1364" s="237" t="s">
        <v>156</v>
      </c>
      <c r="AV1364" s="13" t="s">
        <v>80</v>
      </c>
      <c r="AW1364" s="13" t="s">
        <v>30</v>
      </c>
      <c r="AX1364" s="13" t="s">
        <v>14</v>
      </c>
      <c r="AY1364" s="237" t="s">
        <v>147</v>
      </c>
    </row>
    <row r="1365" s="14" customFormat="1">
      <c r="A1365" s="14"/>
      <c r="B1365" s="238"/>
      <c r="C1365" s="239"/>
      <c r="D1365" s="229" t="s">
        <v>157</v>
      </c>
      <c r="E1365" s="240" t="s">
        <v>1</v>
      </c>
      <c r="F1365" s="241" t="s">
        <v>1212</v>
      </c>
      <c r="G1365" s="239"/>
      <c r="H1365" s="242">
        <v>74.864000000000004</v>
      </c>
      <c r="I1365" s="243"/>
      <c r="J1365" s="239"/>
      <c r="K1365" s="239"/>
      <c r="L1365" s="244"/>
      <c r="M1365" s="245"/>
      <c r="N1365" s="246"/>
      <c r="O1365" s="246"/>
      <c r="P1365" s="246"/>
      <c r="Q1365" s="246"/>
      <c r="R1365" s="246"/>
      <c r="S1365" s="246"/>
      <c r="T1365" s="247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48" t="s">
        <v>157</v>
      </c>
      <c r="AU1365" s="248" t="s">
        <v>156</v>
      </c>
      <c r="AV1365" s="14" t="s">
        <v>156</v>
      </c>
      <c r="AW1365" s="14" t="s">
        <v>30</v>
      </c>
      <c r="AX1365" s="14" t="s">
        <v>14</v>
      </c>
      <c r="AY1365" s="248" t="s">
        <v>147</v>
      </c>
    </row>
    <row r="1366" s="15" customFormat="1">
      <c r="A1366" s="15"/>
      <c r="B1366" s="249"/>
      <c r="C1366" s="250"/>
      <c r="D1366" s="229" t="s">
        <v>157</v>
      </c>
      <c r="E1366" s="251" t="s">
        <v>1</v>
      </c>
      <c r="F1366" s="252" t="s">
        <v>160</v>
      </c>
      <c r="G1366" s="250"/>
      <c r="H1366" s="253">
        <v>74.864000000000004</v>
      </c>
      <c r="I1366" s="254"/>
      <c r="J1366" s="250"/>
      <c r="K1366" s="250"/>
      <c r="L1366" s="255"/>
      <c r="M1366" s="256"/>
      <c r="N1366" s="257"/>
      <c r="O1366" s="257"/>
      <c r="P1366" s="257"/>
      <c r="Q1366" s="257"/>
      <c r="R1366" s="257"/>
      <c r="S1366" s="257"/>
      <c r="T1366" s="258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59" t="s">
        <v>157</v>
      </c>
      <c r="AU1366" s="259" t="s">
        <v>156</v>
      </c>
      <c r="AV1366" s="15" t="s">
        <v>155</v>
      </c>
      <c r="AW1366" s="15" t="s">
        <v>30</v>
      </c>
      <c r="AX1366" s="15" t="s">
        <v>80</v>
      </c>
      <c r="AY1366" s="259" t="s">
        <v>147</v>
      </c>
    </row>
    <row r="1367" s="2" customFormat="1" ht="24.15" customHeight="1">
      <c r="A1367" s="38"/>
      <c r="B1367" s="39"/>
      <c r="C1367" s="214" t="s">
        <v>836</v>
      </c>
      <c r="D1367" s="214" t="s">
        <v>150</v>
      </c>
      <c r="E1367" s="215" t="s">
        <v>283</v>
      </c>
      <c r="F1367" s="216" t="s">
        <v>284</v>
      </c>
      <c r="G1367" s="217" t="s">
        <v>267</v>
      </c>
      <c r="H1367" s="218">
        <v>4.7560000000000002</v>
      </c>
      <c r="I1367" s="219"/>
      <c r="J1367" s="220">
        <f>ROUND(I1367*H1367,2)</f>
        <v>0</v>
      </c>
      <c r="K1367" s="216" t="s">
        <v>154</v>
      </c>
      <c r="L1367" s="44"/>
      <c r="M1367" s="221" t="s">
        <v>1</v>
      </c>
      <c r="N1367" s="222" t="s">
        <v>39</v>
      </c>
      <c r="O1367" s="91"/>
      <c r="P1367" s="223">
        <f>O1367*H1367</f>
        <v>0</v>
      </c>
      <c r="Q1367" s="223">
        <v>0</v>
      </c>
      <c r="R1367" s="223">
        <f>Q1367*H1367</f>
        <v>0</v>
      </c>
      <c r="S1367" s="223">
        <v>0</v>
      </c>
      <c r="T1367" s="224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25" t="s">
        <v>155</v>
      </c>
      <c r="AT1367" s="225" t="s">
        <v>150</v>
      </c>
      <c r="AU1367" s="225" t="s">
        <v>156</v>
      </c>
      <c r="AY1367" s="17" t="s">
        <v>147</v>
      </c>
      <c r="BE1367" s="226">
        <f>IF(N1367="základní",J1367,0)</f>
        <v>0</v>
      </c>
      <c r="BF1367" s="226">
        <f>IF(N1367="snížená",J1367,0)</f>
        <v>0</v>
      </c>
      <c r="BG1367" s="226">
        <f>IF(N1367="zákl. přenesená",J1367,0)</f>
        <v>0</v>
      </c>
      <c r="BH1367" s="226">
        <f>IF(N1367="sníž. přenesená",J1367,0)</f>
        <v>0</v>
      </c>
      <c r="BI1367" s="226">
        <f>IF(N1367="nulová",J1367,0)</f>
        <v>0</v>
      </c>
      <c r="BJ1367" s="17" t="s">
        <v>156</v>
      </c>
      <c r="BK1367" s="226">
        <f>ROUND(I1367*H1367,2)</f>
        <v>0</v>
      </c>
      <c r="BL1367" s="17" t="s">
        <v>155</v>
      </c>
      <c r="BM1367" s="225" t="s">
        <v>1213</v>
      </c>
    </row>
    <row r="1368" s="12" customFormat="1" ht="22.8" customHeight="1">
      <c r="A1368" s="12"/>
      <c r="B1368" s="198"/>
      <c r="C1368" s="199"/>
      <c r="D1368" s="200" t="s">
        <v>72</v>
      </c>
      <c r="E1368" s="212" t="s">
        <v>286</v>
      </c>
      <c r="F1368" s="212" t="s">
        <v>287</v>
      </c>
      <c r="G1368" s="199"/>
      <c r="H1368" s="199"/>
      <c r="I1368" s="202"/>
      <c r="J1368" s="213">
        <f>BK1368</f>
        <v>0</v>
      </c>
      <c r="K1368" s="199"/>
      <c r="L1368" s="204"/>
      <c r="M1368" s="205"/>
      <c r="N1368" s="206"/>
      <c r="O1368" s="206"/>
      <c r="P1368" s="207">
        <f>SUM(P1369:P1377)</f>
        <v>0</v>
      </c>
      <c r="Q1368" s="206"/>
      <c r="R1368" s="207">
        <f>SUM(R1369:R1377)</f>
        <v>0</v>
      </c>
      <c r="S1368" s="206"/>
      <c r="T1368" s="208">
        <f>SUM(T1369:T1377)</f>
        <v>0</v>
      </c>
      <c r="U1368" s="12"/>
      <c r="V1368" s="12"/>
      <c r="W1368" s="12"/>
      <c r="X1368" s="12"/>
      <c r="Y1368" s="12"/>
      <c r="Z1368" s="12"/>
      <c r="AA1368" s="12"/>
      <c r="AB1368" s="12"/>
      <c r="AC1368" s="12"/>
      <c r="AD1368" s="12"/>
      <c r="AE1368" s="12"/>
      <c r="AR1368" s="209" t="s">
        <v>80</v>
      </c>
      <c r="AT1368" s="210" t="s">
        <v>72</v>
      </c>
      <c r="AU1368" s="210" t="s">
        <v>80</v>
      </c>
      <c r="AY1368" s="209" t="s">
        <v>147</v>
      </c>
      <c r="BK1368" s="211">
        <f>SUM(BK1369:BK1377)</f>
        <v>0</v>
      </c>
    </row>
    <row r="1369" s="2" customFormat="1" ht="16.5" customHeight="1">
      <c r="A1369" s="38"/>
      <c r="B1369" s="39"/>
      <c r="C1369" s="214" t="s">
        <v>1214</v>
      </c>
      <c r="D1369" s="214" t="s">
        <v>150</v>
      </c>
      <c r="E1369" s="215" t="s">
        <v>289</v>
      </c>
      <c r="F1369" s="216" t="s">
        <v>290</v>
      </c>
      <c r="G1369" s="217" t="s">
        <v>236</v>
      </c>
      <c r="H1369" s="218">
        <v>1</v>
      </c>
      <c r="I1369" s="219"/>
      <c r="J1369" s="220">
        <f>ROUND(I1369*H1369,2)</f>
        <v>0</v>
      </c>
      <c r="K1369" s="216" t="s">
        <v>154</v>
      </c>
      <c r="L1369" s="44"/>
      <c r="M1369" s="221" t="s">
        <v>1</v>
      </c>
      <c r="N1369" s="222" t="s">
        <v>39</v>
      </c>
      <c r="O1369" s="91"/>
      <c r="P1369" s="223">
        <f>O1369*H1369</f>
        <v>0</v>
      </c>
      <c r="Q1369" s="223">
        <v>0</v>
      </c>
      <c r="R1369" s="223">
        <f>Q1369*H1369</f>
        <v>0</v>
      </c>
      <c r="S1369" s="223">
        <v>0</v>
      </c>
      <c r="T1369" s="224">
        <f>S1369*H1369</f>
        <v>0</v>
      </c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R1369" s="225" t="s">
        <v>155</v>
      </c>
      <c r="AT1369" s="225" t="s">
        <v>150</v>
      </c>
      <c r="AU1369" s="225" t="s">
        <v>156</v>
      </c>
      <c r="AY1369" s="17" t="s">
        <v>147</v>
      </c>
      <c r="BE1369" s="226">
        <f>IF(N1369="základní",J1369,0)</f>
        <v>0</v>
      </c>
      <c r="BF1369" s="226">
        <f>IF(N1369="snížená",J1369,0)</f>
        <v>0</v>
      </c>
      <c r="BG1369" s="226">
        <f>IF(N1369="zákl. přenesená",J1369,0)</f>
        <v>0</v>
      </c>
      <c r="BH1369" s="226">
        <f>IF(N1369="sníž. přenesená",J1369,0)</f>
        <v>0</v>
      </c>
      <c r="BI1369" s="226">
        <f>IF(N1369="nulová",J1369,0)</f>
        <v>0</v>
      </c>
      <c r="BJ1369" s="17" t="s">
        <v>156</v>
      </c>
      <c r="BK1369" s="226">
        <f>ROUND(I1369*H1369,2)</f>
        <v>0</v>
      </c>
      <c r="BL1369" s="17" t="s">
        <v>155</v>
      </c>
      <c r="BM1369" s="225" t="s">
        <v>1215</v>
      </c>
    </row>
    <row r="1370" s="13" customFormat="1">
      <c r="A1370" s="13"/>
      <c r="B1370" s="227"/>
      <c r="C1370" s="228"/>
      <c r="D1370" s="229" t="s">
        <v>157</v>
      </c>
      <c r="E1370" s="230" t="s">
        <v>1</v>
      </c>
      <c r="F1370" s="231" t="s">
        <v>1216</v>
      </c>
      <c r="G1370" s="228"/>
      <c r="H1370" s="230" t="s">
        <v>1</v>
      </c>
      <c r="I1370" s="232"/>
      <c r="J1370" s="228"/>
      <c r="K1370" s="228"/>
      <c r="L1370" s="233"/>
      <c r="M1370" s="234"/>
      <c r="N1370" s="235"/>
      <c r="O1370" s="235"/>
      <c r="P1370" s="235"/>
      <c r="Q1370" s="235"/>
      <c r="R1370" s="235"/>
      <c r="S1370" s="235"/>
      <c r="T1370" s="236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7" t="s">
        <v>157</v>
      </c>
      <c r="AU1370" s="237" t="s">
        <v>156</v>
      </c>
      <c r="AV1370" s="13" t="s">
        <v>80</v>
      </c>
      <c r="AW1370" s="13" t="s">
        <v>30</v>
      </c>
      <c r="AX1370" s="13" t="s">
        <v>14</v>
      </c>
      <c r="AY1370" s="237" t="s">
        <v>147</v>
      </c>
    </row>
    <row r="1371" s="14" customFormat="1">
      <c r="A1371" s="14"/>
      <c r="B1371" s="238"/>
      <c r="C1371" s="239"/>
      <c r="D1371" s="229" t="s">
        <v>157</v>
      </c>
      <c r="E1371" s="240" t="s">
        <v>1</v>
      </c>
      <c r="F1371" s="241" t="s">
        <v>80</v>
      </c>
      <c r="G1371" s="239"/>
      <c r="H1371" s="242">
        <v>1</v>
      </c>
      <c r="I1371" s="243"/>
      <c r="J1371" s="239"/>
      <c r="K1371" s="239"/>
      <c r="L1371" s="244"/>
      <c r="M1371" s="245"/>
      <c r="N1371" s="246"/>
      <c r="O1371" s="246"/>
      <c r="P1371" s="246"/>
      <c r="Q1371" s="246"/>
      <c r="R1371" s="246"/>
      <c r="S1371" s="246"/>
      <c r="T1371" s="247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48" t="s">
        <v>157</v>
      </c>
      <c r="AU1371" s="248" t="s">
        <v>156</v>
      </c>
      <c r="AV1371" s="14" t="s">
        <v>156</v>
      </c>
      <c r="AW1371" s="14" t="s">
        <v>30</v>
      </c>
      <c r="AX1371" s="14" t="s">
        <v>14</v>
      </c>
      <c r="AY1371" s="248" t="s">
        <v>147</v>
      </c>
    </row>
    <row r="1372" s="15" customFormat="1">
      <c r="A1372" s="15"/>
      <c r="B1372" s="249"/>
      <c r="C1372" s="250"/>
      <c r="D1372" s="229" t="s">
        <v>157</v>
      </c>
      <c r="E1372" s="251" t="s">
        <v>1</v>
      </c>
      <c r="F1372" s="252" t="s">
        <v>160</v>
      </c>
      <c r="G1372" s="250"/>
      <c r="H1372" s="253">
        <v>1</v>
      </c>
      <c r="I1372" s="254"/>
      <c r="J1372" s="250"/>
      <c r="K1372" s="250"/>
      <c r="L1372" s="255"/>
      <c r="M1372" s="256"/>
      <c r="N1372" s="257"/>
      <c r="O1372" s="257"/>
      <c r="P1372" s="257"/>
      <c r="Q1372" s="257"/>
      <c r="R1372" s="257"/>
      <c r="S1372" s="257"/>
      <c r="T1372" s="258"/>
      <c r="U1372" s="15"/>
      <c r="V1372" s="15"/>
      <c r="W1372" s="15"/>
      <c r="X1372" s="15"/>
      <c r="Y1372" s="15"/>
      <c r="Z1372" s="15"/>
      <c r="AA1372" s="15"/>
      <c r="AB1372" s="15"/>
      <c r="AC1372" s="15"/>
      <c r="AD1372" s="15"/>
      <c r="AE1372" s="15"/>
      <c r="AT1372" s="259" t="s">
        <v>157</v>
      </c>
      <c r="AU1372" s="259" t="s">
        <v>156</v>
      </c>
      <c r="AV1372" s="15" t="s">
        <v>155</v>
      </c>
      <c r="AW1372" s="15" t="s">
        <v>30</v>
      </c>
      <c r="AX1372" s="15" t="s">
        <v>80</v>
      </c>
      <c r="AY1372" s="259" t="s">
        <v>147</v>
      </c>
    </row>
    <row r="1373" s="2" customFormat="1" ht="24.15" customHeight="1">
      <c r="A1373" s="38"/>
      <c r="B1373" s="39"/>
      <c r="C1373" s="214" t="s">
        <v>841</v>
      </c>
      <c r="D1373" s="214" t="s">
        <v>150</v>
      </c>
      <c r="E1373" s="215" t="s">
        <v>293</v>
      </c>
      <c r="F1373" s="216" t="s">
        <v>294</v>
      </c>
      <c r="G1373" s="217" t="s">
        <v>236</v>
      </c>
      <c r="H1373" s="218">
        <v>1</v>
      </c>
      <c r="I1373" s="219"/>
      <c r="J1373" s="220">
        <f>ROUND(I1373*H1373,2)</f>
        <v>0</v>
      </c>
      <c r="K1373" s="216" t="s">
        <v>154</v>
      </c>
      <c r="L1373" s="44"/>
      <c r="M1373" s="221" t="s">
        <v>1</v>
      </c>
      <c r="N1373" s="222" t="s">
        <v>39</v>
      </c>
      <c r="O1373" s="91"/>
      <c r="P1373" s="223">
        <f>O1373*H1373</f>
        <v>0</v>
      </c>
      <c r="Q1373" s="223">
        <v>0</v>
      </c>
      <c r="R1373" s="223">
        <f>Q1373*H1373</f>
        <v>0</v>
      </c>
      <c r="S1373" s="223">
        <v>0</v>
      </c>
      <c r="T1373" s="224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25" t="s">
        <v>155</v>
      </c>
      <c r="AT1373" s="225" t="s">
        <v>150</v>
      </c>
      <c r="AU1373" s="225" t="s">
        <v>156</v>
      </c>
      <c r="AY1373" s="17" t="s">
        <v>147</v>
      </c>
      <c r="BE1373" s="226">
        <f>IF(N1373="základní",J1373,0)</f>
        <v>0</v>
      </c>
      <c r="BF1373" s="226">
        <f>IF(N1373="snížená",J1373,0)</f>
        <v>0</v>
      </c>
      <c r="BG1373" s="226">
        <f>IF(N1373="zákl. přenesená",J1373,0)</f>
        <v>0</v>
      </c>
      <c r="BH1373" s="226">
        <f>IF(N1373="sníž. přenesená",J1373,0)</f>
        <v>0</v>
      </c>
      <c r="BI1373" s="226">
        <f>IF(N1373="nulová",J1373,0)</f>
        <v>0</v>
      </c>
      <c r="BJ1373" s="17" t="s">
        <v>156</v>
      </c>
      <c r="BK1373" s="226">
        <f>ROUND(I1373*H1373,2)</f>
        <v>0</v>
      </c>
      <c r="BL1373" s="17" t="s">
        <v>155</v>
      </c>
      <c r="BM1373" s="225" t="s">
        <v>1217</v>
      </c>
    </row>
    <row r="1374" s="13" customFormat="1">
      <c r="A1374" s="13"/>
      <c r="B1374" s="227"/>
      <c r="C1374" s="228"/>
      <c r="D1374" s="229" t="s">
        <v>157</v>
      </c>
      <c r="E1374" s="230" t="s">
        <v>1</v>
      </c>
      <c r="F1374" s="231" t="s">
        <v>1216</v>
      </c>
      <c r="G1374" s="228"/>
      <c r="H1374" s="230" t="s">
        <v>1</v>
      </c>
      <c r="I1374" s="232"/>
      <c r="J1374" s="228"/>
      <c r="K1374" s="228"/>
      <c r="L1374" s="233"/>
      <c r="M1374" s="234"/>
      <c r="N1374" s="235"/>
      <c r="O1374" s="235"/>
      <c r="P1374" s="235"/>
      <c r="Q1374" s="235"/>
      <c r="R1374" s="235"/>
      <c r="S1374" s="235"/>
      <c r="T1374" s="236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7" t="s">
        <v>157</v>
      </c>
      <c r="AU1374" s="237" t="s">
        <v>156</v>
      </c>
      <c r="AV1374" s="13" t="s">
        <v>80</v>
      </c>
      <c r="AW1374" s="13" t="s">
        <v>30</v>
      </c>
      <c r="AX1374" s="13" t="s">
        <v>14</v>
      </c>
      <c r="AY1374" s="237" t="s">
        <v>147</v>
      </c>
    </row>
    <row r="1375" s="14" customFormat="1">
      <c r="A1375" s="14"/>
      <c r="B1375" s="238"/>
      <c r="C1375" s="239"/>
      <c r="D1375" s="229" t="s">
        <v>157</v>
      </c>
      <c r="E1375" s="240" t="s">
        <v>1</v>
      </c>
      <c r="F1375" s="241" t="s">
        <v>80</v>
      </c>
      <c r="G1375" s="239"/>
      <c r="H1375" s="242">
        <v>1</v>
      </c>
      <c r="I1375" s="243"/>
      <c r="J1375" s="239"/>
      <c r="K1375" s="239"/>
      <c r="L1375" s="244"/>
      <c r="M1375" s="245"/>
      <c r="N1375" s="246"/>
      <c r="O1375" s="246"/>
      <c r="P1375" s="246"/>
      <c r="Q1375" s="246"/>
      <c r="R1375" s="246"/>
      <c r="S1375" s="246"/>
      <c r="T1375" s="247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48" t="s">
        <v>157</v>
      </c>
      <c r="AU1375" s="248" t="s">
        <v>156</v>
      </c>
      <c r="AV1375" s="14" t="s">
        <v>156</v>
      </c>
      <c r="AW1375" s="14" t="s">
        <v>30</v>
      </c>
      <c r="AX1375" s="14" t="s">
        <v>14</v>
      </c>
      <c r="AY1375" s="248" t="s">
        <v>147</v>
      </c>
    </row>
    <row r="1376" s="15" customFormat="1">
      <c r="A1376" s="15"/>
      <c r="B1376" s="249"/>
      <c r="C1376" s="250"/>
      <c r="D1376" s="229" t="s">
        <v>157</v>
      </c>
      <c r="E1376" s="251" t="s">
        <v>1</v>
      </c>
      <c r="F1376" s="252" t="s">
        <v>160</v>
      </c>
      <c r="G1376" s="250"/>
      <c r="H1376" s="253">
        <v>1</v>
      </c>
      <c r="I1376" s="254"/>
      <c r="J1376" s="250"/>
      <c r="K1376" s="250"/>
      <c r="L1376" s="255"/>
      <c r="M1376" s="256"/>
      <c r="N1376" s="257"/>
      <c r="O1376" s="257"/>
      <c r="P1376" s="257"/>
      <c r="Q1376" s="257"/>
      <c r="R1376" s="257"/>
      <c r="S1376" s="257"/>
      <c r="T1376" s="258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59" t="s">
        <v>157</v>
      </c>
      <c r="AU1376" s="259" t="s">
        <v>156</v>
      </c>
      <c r="AV1376" s="15" t="s">
        <v>155</v>
      </c>
      <c r="AW1376" s="15" t="s">
        <v>30</v>
      </c>
      <c r="AX1376" s="15" t="s">
        <v>80</v>
      </c>
      <c r="AY1376" s="259" t="s">
        <v>147</v>
      </c>
    </row>
    <row r="1377" s="2" customFormat="1" ht="16.5" customHeight="1">
      <c r="A1377" s="38"/>
      <c r="B1377" s="39"/>
      <c r="C1377" s="214" t="s">
        <v>1218</v>
      </c>
      <c r="D1377" s="214" t="s">
        <v>150</v>
      </c>
      <c r="E1377" s="215" t="s">
        <v>297</v>
      </c>
      <c r="F1377" s="216" t="s">
        <v>298</v>
      </c>
      <c r="G1377" s="217" t="s">
        <v>236</v>
      </c>
      <c r="H1377" s="218">
        <v>1</v>
      </c>
      <c r="I1377" s="219"/>
      <c r="J1377" s="220">
        <f>ROUND(I1377*H1377,2)</f>
        <v>0</v>
      </c>
      <c r="K1377" s="216" t="s">
        <v>154</v>
      </c>
      <c r="L1377" s="44"/>
      <c r="M1377" s="221" t="s">
        <v>1</v>
      </c>
      <c r="N1377" s="222" t="s">
        <v>39</v>
      </c>
      <c r="O1377" s="91"/>
      <c r="P1377" s="223">
        <f>O1377*H1377</f>
        <v>0</v>
      </c>
      <c r="Q1377" s="223">
        <v>0</v>
      </c>
      <c r="R1377" s="223">
        <f>Q1377*H1377</f>
        <v>0</v>
      </c>
      <c r="S1377" s="223">
        <v>0</v>
      </c>
      <c r="T1377" s="224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25" t="s">
        <v>155</v>
      </c>
      <c r="AT1377" s="225" t="s">
        <v>150</v>
      </c>
      <c r="AU1377" s="225" t="s">
        <v>156</v>
      </c>
      <c r="AY1377" s="17" t="s">
        <v>147</v>
      </c>
      <c r="BE1377" s="226">
        <f>IF(N1377="základní",J1377,0)</f>
        <v>0</v>
      </c>
      <c r="BF1377" s="226">
        <f>IF(N1377="snížená",J1377,0)</f>
        <v>0</v>
      </c>
      <c r="BG1377" s="226">
        <f>IF(N1377="zákl. přenesená",J1377,0)</f>
        <v>0</v>
      </c>
      <c r="BH1377" s="226">
        <f>IF(N1377="sníž. přenesená",J1377,0)</f>
        <v>0</v>
      </c>
      <c r="BI1377" s="226">
        <f>IF(N1377="nulová",J1377,0)</f>
        <v>0</v>
      </c>
      <c r="BJ1377" s="17" t="s">
        <v>156</v>
      </c>
      <c r="BK1377" s="226">
        <f>ROUND(I1377*H1377,2)</f>
        <v>0</v>
      </c>
      <c r="BL1377" s="17" t="s">
        <v>155</v>
      </c>
      <c r="BM1377" s="225" t="s">
        <v>1219</v>
      </c>
    </row>
    <row r="1378" s="12" customFormat="1" ht="22.8" customHeight="1">
      <c r="A1378" s="12"/>
      <c r="B1378" s="198"/>
      <c r="C1378" s="199"/>
      <c r="D1378" s="200" t="s">
        <v>72</v>
      </c>
      <c r="E1378" s="212" t="s">
        <v>300</v>
      </c>
      <c r="F1378" s="212" t="s">
        <v>301</v>
      </c>
      <c r="G1378" s="199"/>
      <c r="H1378" s="199"/>
      <c r="I1378" s="202"/>
      <c r="J1378" s="213">
        <f>BK1378</f>
        <v>0</v>
      </c>
      <c r="K1378" s="199"/>
      <c r="L1378" s="204"/>
      <c r="M1378" s="205"/>
      <c r="N1378" s="206"/>
      <c r="O1378" s="206"/>
      <c r="P1378" s="207">
        <f>SUM(P1379:P1396)</f>
        <v>0</v>
      </c>
      <c r="Q1378" s="206"/>
      <c r="R1378" s="207">
        <f>SUM(R1379:R1396)</f>
        <v>0</v>
      </c>
      <c r="S1378" s="206"/>
      <c r="T1378" s="208">
        <f>SUM(T1379:T1396)</f>
        <v>0</v>
      </c>
      <c r="U1378" s="12"/>
      <c r="V1378" s="12"/>
      <c r="W1378" s="12"/>
      <c r="X1378" s="12"/>
      <c r="Y1378" s="12"/>
      <c r="Z1378" s="12"/>
      <c r="AA1378" s="12"/>
      <c r="AB1378" s="12"/>
      <c r="AC1378" s="12"/>
      <c r="AD1378" s="12"/>
      <c r="AE1378" s="12"/>
      <c r="AR1378" s="209" t="s">
        <v>80</v>
      </c>
      <c r="AT1378" s="210" t="s">
        <v>72</v>
      </c>
      <c r="AU1378" s="210" t="s">
        <v>80</v>
      </c>
      <c r="AY1378" s="209" t="s">
        <v>147</v>
      </c>
      <c r="BK1378" s="211">
        <f>SUM(BK1379:BK1396)</f>
        <v>0</v>
      </c>
    </row>
    <row r="1379" s="2" customFormat="1" ht="24.15" customHeight="1">
      <c r="A1379" s="38"/>
      <c r="B1379" s="39"/>
      <c r="C1379" s="214" t="s">
        <v>844</v>
      </c>
      <c r="D1379" s="214" t="s">
        <v>150</v>
      </c>
      <c r="E1379" s="215" t="s">
        <v>302</v>
      </c>
      <c r="F1379" s="216" t="s">
        <v>303</v>
      </c>
      <c r="G1379" s="217" t="s">
        <v>168</v>
      </c>
      <c r="H1379" s="218">
        <v>4.3499999999999996</v>
      </c>
      <c r="I1379" s="219"/>
      <c r="J1379" s="220">
        <f>ROUND(I1379*H1379,2)</f>
        <v>0</v>
      </c>
      <c r="K1379" s="216" t="s">
        <v>154</v>
      </c>
      <c r="L1379" s="44"/>
      <c r="M1379" s="221" t="s">
        <v>1</v>
      </c>
      <c r="N1379" s="222" t="s">
        <v>39</v>
      </c>
      <c r="O1379" s="91"/>
      <c r="P1379" s="223">
        <f>O1379*H1379</f>
        <v>0</v>
      </c>
      <c r="Q1379" s="223">
        <v>0</v>
      </c>
      <c r="R1379" s="223">
        <f>Q1379*H1379</f>
        <v>0</v>
      </c>
      <c r="S1379" s="223">
        <v>0</v>
      </c>
      <c r="T1379" s="224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25" t="s">
        <v>155</v>
      </c>
      <c r="AT1379" s="225" t="s">
        <v>150</v>
      </c>
      <c r="AU1379" s="225" t="s">
        <v>156</v>
      </c>
      <c r="AY1379" s="17" t="s">
        <v>147</v>
      </c>
      <c r="BE1379" s="226">
        <f>IF(N1379="základní",J1379,0)</f>
        <v>0</v>
      </c>
      <c r="BF1379" s="226">
        <f>IF(N1379="snížená",J1379,0)</f>
        <v>0</v>
      </c>
      <c r="BG1379" s="226">
        <f>IF(N1379="zákl. přenesená",J1379,0)</f>
        <v>0</v>
      </c>
      <c r="BH1379" s="226">
        <f>IF(N1379="sníž. přenesená",J1379,0)</f>
        <v>0</v>
      </c>
      <c r="BI1379" s="226">
        <f>IF(N1379="nulová",J1379,0)</f>
        <v>0</v>
      </c>
      <c r="BJ1379" s="17" t="s">
        <v>156</v>
      </c>
      <c r="BK1379" s="226">
        <f>ROUND(I1379*H1379,2)</f>
        <v>0</v>
      </c>
      <c r="BL1379" s="17" t="s">
        <v>155</v>
      </c>
      <c r="BM1379" s="225" t="s">
        <v>1220</v>
      </c>
    </row>
    <row r="1380" s="13" customFormat="1">
      <c r="A1380" s="13"/>
      <c r="B1380" s="227"/>
      <c r="C1380" s="228"/>
      <c r="D1380" s="229" t="s">
        <v>157</v>
      </c>
      <c r="E1380" s="230" t="s">
        <v>1</v>
      </c>
      <c r="F1380" s="231" t="s">
        <v>1165</v>
      </c>
      <c r="G1380" s="228"/>
      <c r="H1380" s="230" t="s">
        <v>1</v>
      </c>
      <c r="I1380" s="232"/>
      <c r="J1380" s="228"/>
      <c r="K1380" s="228"/>
      <c r="L1380" s="233"/>
      <c r="M1380" s="234"/>
      <c r="N1380" s="235"/>
      <c r="O1380" s="235"/>
      <c r="P1380" s="235"/>
      <c r="Q1380" s="235"/>
      <c r="R1380" s="235"/>
      <c r="S1380" s="235"/>
      <c r="T1380" s="236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7" t="s">
        <v>157</v>
      </c>
      <c r="AU1380" s="237" t="s">
        <v>156</v>
      </c>
      <c r="AV1380" s="13" t="s">
        <v>80</v>
      </c>
      <c r="AW1380" s="13" t="s">
        <v>30</v>
      </c>
      <c r="AX1380" s="13" t="s">
        <v>14</v>
      </c>
      <c r="AY1380" s="237" t="s">
        <v>147</v>
      </c>
    </row>
    <row r="1381" s="14" customFormat="1">
      <c r="A1381" s="14"/>
      <c r="B1381" s="238"/>
      <c r="C1381" s="239"/>
      <c r="D1381" s="229" t="s">
        <v>157</v>
      </c>
      <c r="E1381" s="240" t="s">
        <v>1</v>
      </c>
      <c r="F1381" s="241" t="s">
        <v>1221</v>
      </c>
      <c r="G1381" s="239"/>
      <c r="H1381" s="242">
        <v>4.3499999999999996</v>
      </c>
      <c r="I1381" s="243"/>
      <c r="J1381" s="239"/>
      <c r="K1381" s="239"/>
      <c r="L1381" s="244"/>
      <c r="M1381" s="245"/>
      <c r="N1381" s="246"/>
      <c r="O1381" s="246"/>
      <c r="P1381" s="246"/>
      <c r="Q1381" s="246"/>
      <c r="R1381" s="246"/>
      <c r="S1381" s="246"/>
      <c r="T1381" s="247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48" t="s">
        <v>157</v>
      </c>
      <c r="AU1381" s="248" t="s">
        <v>156</v>
      </c>
      <c r="AV1381" s="14" t="s">
        <v>156</v>
      </c>
      <c r="AW1381" s="14" t="s">
        <v>30</v>
      </c>
      <c r="AX1381" s="14" t="s">
        <v>14</v>
      </c>
      <c r="AY1381" s="248" t="s">
        <v>147</v>
      </c>
    </row>
    <row r="1382" s="15" customFormat="1">
      <c r="A1382" s="15"/>
      <c r="B1382" s="249"/>
      <c r="C1382" s="250"/>
      <c r="D1382" s="229" t="s">
        <v>157</v>
      </c>
      <c r="E1382" s="251" t="s">
        <v>1</v>
      </c>
      <c r="F1382" s="252" t="s">
        <v>160</v>
      </c>
      <c r="G1382" s="250"/>
      <c r="H1382" s="253">
        <v>4.3499999999999996</v>
      </c>
      <c r="I1382" s="254"/>
      <c r="J1382" s="250"/>
      <c r="K1382" s="250"/>
      <c r="L1382" s="255"/>
      <c r="M1382" s="256"/>
      <c r="N1382" s="257"/>
      <c r="O1382" s="257"/>
      <c r="P1382" s="257"/>
      <c r="Q1382" s="257"/>
      <c r="R1382" s="257"/>
      <c r="S1382" s="257"/>
      <c r="T1382" s="258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15"/>
      <c r="AT1382" s="259" t="s">
        <v>157</v>
      </c>
      <c r="AU1382" s="259" t="s">
        <v>156</v>
      </c>
      <c r="AV1382" s="15" t="s">
        <v>155</v>
      </c>
      <c r="AW1382" s="15" t="s">
        <v>30</v>
      </c>
      <c r="AX1382" s="15" t="s">
        <v>80</v>
      </c>
      <c r="AY1382" s="259" t="s">
        <v>147</v>
      </c>
    </row>
    <row r="1383" s="2" customFormat="1" ht="24.15" customHeight="1">
      <c r="A1383" s="38"/>
      <c r="B1383" s="39"/>
      <c r="C1383" s="214" t="s">
        <v>1222</v>
      </c>
      <c r="D1383" s="214" t="s">
        <v>150</v>
      </c>
      <c r="E1383" s="215" t="s">
        <v>308</v>
      </c>
      <c r="F1383" s="216" t="s">
        <v>309</v>
      </c>
      <c r="G1383" s="217" t="s">
        <v>217</v>
      </c>
      <c r="H1383" s="218">
        <v>9.6999999999999993</v>
      </c>
      <c r="I1383" s="219"/>
      <c r="J1383" s="220">
        <f>ROUND(I1383*H1383,2)</f>
        <v>0</v>
      </c>
      <c r="K1383" s="216" t="s">
        <v>154</v>
      </c>
      <c r="L1383" s="44"/>
      <c r="M1383" s="221" t="s">
        <v>1</v>
      </c>
      <c r="N1383" s="222" t="s">
        <v>39</v>
      </c>
      <c r="O1383" s="91"/>
      <c r="P1383" s="223">
        <f>O1383*H1383</f>
        <v>0</v>
      </c>
      <c r="Q1383" s="223">
        <v>0</v>
      </c>
      <c r="R1383" s="223">
        <f>Q1383*H1383</f>
        <v>0</v>
      </c>
      <c r="S1383" s="223">
        <v>0</v>
      </c>
      <c r="T1383" s="224">
        <f>S1383*H1383</f>
        <v>0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25" t="s">
        <v>155</v>
      </c>
      <c r="AT1383" s="225" t="s">
        <v>150</v>
      </c>
      <c r="AU1383" s="225" t="s">
        <v>156</v>
      </c>
      <c r="AY1383" s="17" t="s">
        <v>147</v>
      </c>
      <c r="BE1383" s="226">
        <f>IF(N1383="základní",J1383,0)</f>
        <v>0</v>
      </c>
      <c r="BF1383" s="226">
        <f>IF(N1383="snížená",J1383,0)</f>
        <v>0</v>
      </c>
      <c r="BG1383" s="226">
        <f>IF(N1383="zákl. přenesená",J1383,0)</f>
        <v>0</v>
      </c>
      <c r="BH1383" s="226">
        <f>IF(N1383="sníž. přenesená",J1383,0)</f>
        <v>0</v>
      </c>
      <c r="BI1383" s="226">
        <f>IF(N1383="nulová",J1383,0)</f>
        <v>0</v>
      </c>
      <c r="BJ1383" s="17" t="s">
        <v>156</v>
      </c>
      <c r="BK1383" s="226">
        <f>ROUND(I1383*H1383,2)</f>
        <v>0</v>
      </c>
      <c r="BL1383" s="17" t="s">
        <v>155</v>
      </c>
      <c r="BM1383" s="225" t="s">
        <v>1223</v>
      </c>
    </row>
    <row r="1384" s="13" customFormat="1">
      <c r="A1384" s="13"/>
      <c r="B1384" s="227"/>
      <c r="C1384" s="228"/>
      <c r="D1384" s="229" t="s">
        <v>157</v>
      </c>
      <c r="E1384" s="230" t="s">
        <v>1</v>
      </c>
      <c r="F1384" s="231" t="s">
        <v>1165</v>
      </c>
      <c r="G1384" s="228"/>
      <c r="H1384" s="230" t="s">
        <v>1</v>
      </c>
      <c r="I1384" s="232"/>
      <c r="J1384" s="228"/>
      <c r="K1384" s="228"/>
      <c r="L1384" s="233"/>
      <c r="M1384" s="234"/>
      <c r="N1384" s="235"/>
      <c r="O1384" s="235"/>
      <c r="P1384" s="235"/>
      <c r="Q1384" s="235"/>
      <c r="R1384" s="235"/>
      <c r="S1384" s="235"/>
      <c r="T1384" s="236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7" t="s">
        <v>157</v>
      </c>
      <c r="AU1384" s="237" t="s">
        <v>156</v>
      </c>
      <c r="AV1384" s="13" t="s">
        <v>80</v>
      </c>
      <c r="AW1384" s="13" t="s">
        <v>30</v>
      </c>
      <c r="AX1384" s="13" t="s">
        <v>14</v>
      </c>
      <c r="AY1384" s="237" t="s">
        <v>147</v>
      </c>
    </row>
    <row r="1385" s="14" customFormat="1">
      <c r="A1385" s="14"/>
      <c r="B1385" s="238"/>
      <c r="C1385" s="239"/>
      <c r="D1385" s="229" t="s">
        <v>157</v>
      </c>
      <c r="E1385" s="240" t="s">
        <v>1</v>
      </c>
      <c r="F1385" s="241" t="s">
        <v>1224</v>
      </c>
      <c r="G1385" s="239"/>
      <c r="H1385" s="242">
        <v>6.7999999999999998</v>
      </c>
      <c r="I1385" s="243"/>
      <c r="J1385" s="239"/>
      <c r="K1385" s="239"/>
      <c r="L1385" s="244"/>
      <c r="M1385" s="245"/>
      <c r="N1385" s="246"/>
      <c r="O1385" s="246"/>
      <c r="P1385" s="246"/>
      <c r="Q1385" s="246"/>
      <c r="R1385" s="246"/>
      <c r="S1385" s="246"/>
      <c r="T1385" s="247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48" t="s">
        <v>157</v>
      </c>
      <c r="AU1385" s="248" t="s">
        <v>156</v>
      </c>
      <c r="AV1385" s="14" t="s">
        <v>156</v>
      </c>
      <c r="AW1385" s="14" t="s">
        <v>30</v>
      </c>
      <c r="AX1385" s="14" t="s">
        <v>14</v>
      </c>
      <c r="AY1385" s="248" t="s">
        <v>147</v>
      </c>
    </row>
    <row r="1386" s="14" customFormat="1">
      <c r="A1386" s="14"/>
      <c r="B1386" s="238"/>
      <c r="C1386" s="239"/>
      <c r="D1386" s="229" t="s">
        <v>157</v>
      </c>
      <c r="E1386" s="240" t="s">
        <v>1</v>
      </c>
      <c r="F1386" s="241" t="s">
        <v>1225</v>
      </c>
      <c r="G1386" s="239"/>
      <c r="H1386" s="242">
        <v>2.8999999999999999</v>
      </c>
      <c r="I1386" s="243"/>
      <c r="J1386" s="239"/>
      <c r="K1386" s="239"/>
      <c r="L1386" s="244"/>
      <c r="M1386" s="245"/>
      <c r="N1386" s="246"/>
      <c r="O1386" s="246"/>
      <c r="P1386" s="246"/>
      <c r="Q1386" s="246"/>
      <c r="R1386" s="246"/>
      <c r="S1386" s="246"/>
      <c r="T1386" s="247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48" t="s">
        <v>157</v>
      </c>
      <c r="AU1386" s="248" t="s">
        <v>156</v>
      </c>
      <c r="AV1386" s="14" t="s">
        <v>156</v>
      </c>
      <c r="AW1386" s="14" t="s">
        <v>30</v>
      </c>
      <c r="AX1386" s="14" t="s">
        <v>14</v>
      </c>
      <c r="AY1386" s="248" t="s">
        <v>147</v>
      </c>
    </row>
    <row r="1387" s="15" customFormat="1">
      <c r="A1387" s="15"/>
      <c r="B1387" s="249"/>
      <c r="C1387" s="250"/>
      <c r="D1387" s="229" t="s">
        <v>157</v>
      </c>
      <c r="E1387" s="251" t="s">
        <v>1</v>
      </c>
      <c r="F1387" s="252" t="s">
        <v>160</v>
      </c>
      <c r="G1387" s="250"/>
      <c r="H1387" s="253">
        <v>9.6999999999999993</v>
      </c>
      <c r="I1387" s="254"/>
      <c r="J1387" s="250"/>
      <c r="K1387" s="250"/>
      <c r="L1387" s="255"/>
      <c r="M1387" s="256"/>
      <c r="N1387" s="257"/>
      <c r="O1387" s="257"/>
      <c r="P1387" s="257"/>
      <c r="Q1387" s="257"/>
      <c r="R1387" s="257"/>
      <c r="S1387" s="257"/>
      <c r="T1387" s="258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59" t="s">
        <v>157</v>
      </c>
      <c r="AU1387" s="259" t="s">
        <v>156</v>
      </c>
      <c r="AV1387" s="15" t="s">
        <v>155</v>
      </c>
      <c r="AW1387" s="15" t="s">
        <v>30</v>
      </c>
      <c r="AX1387" s="15" t="s">
        <v>80</v>
      </c>
      <c r="AY1387" s="259" t="s">
        <v>147</v>
      </c>
    </row>
    <row r="1388" s="2" customFormat="1" ht="16.5" customHeight="1">
      <c r="A1388" s="38"/>
      <c r="B1388" s="39"/>
      <c r="C1388" s="214" t="s">
        <v>848</v>
      </c>
      <c r="D1388" s="214" t="s">
        <v>150</v>
      </c>
      <c r="E1388" s="215" t="s">
        <v>1226</v>
      </c>
      <c r="F1388" s="216" t="s">
        <v>1227</v>
      </c>
      <c r="G1388" s="217" t="s">
        <v>168</v>
      </c>
      <c r="H1388" s="218">
        <v>0.98999999999999999</v>
      </c>
      <c r="I1388" s="219"/>
      <c r="J1388" s="220">
        <f>ROUND(I1388*H1388,2)</f>
        <v>0</v>
      </c>
      <c r="K1388" s="216" t="s">
        <v>154</v>
      </c>
      <c r="L1388" s="44"/>
      <c r="M1388" s="221" t="s">
        <v>1</v>
      </c>
      <c r="N1388" s="222" t="s">
        <v>39</v>
      </c>
      <c r="O1388" s="91"/>
      <c r="P1388" s="223">
        <f>O1388*H1388</f>
        <v>0</v>
      </c>
      <c r="Q1388" s="223">
        <v>0</v>
      </c>
      <c r="R1388" s="223">
        <f>Q1388*H1388</f>
        <v>0</v>
      </c>
      <c r="S1388" s="223">
        <v>0</v>
      </c>
      <c r="T1388" s="224">
        <f>S1388*H1388</f>
        <v>0</v>
      </c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R1388" s="225" t="s">
        <v>155</v>
      </c>
      <c r="AT1388" s="225" t="s">
        <v>150</v>
      </c>
      <c r="AU1388" s="225" t="s">
        <v>156</v>
      </c>
      <c r="AY1388" s="17" t="s">
        <v>147</v>
      </c>
      <c r="BE1388" s="226">
        <f>IF(N1388="základní",J1388,0)</f>
        <v>0</v>
      </c>
      <c r="BF1388" s="226">
        <f>IF(N1388="snížená",J1388,0)</f>
        <v>0</v>
      </c>
      <c r="BG1388" s="226">
        <f>IF(N1388="zákl. přenesená",J1388,0)</f>
        <v>0</v>
      </c>
      <c r="BH1388" s="226">
        <f>IF(N1388="sníž. přenesená",J1388,0)</f>
        <v>0</v>
      </c>
      <c r="BI1388" s="226">
        <f>IF(N1388="nulová",J1388,0)</f>
        <v>0</v>
      </c>
      <c r="BJ1388" s="17" t="s">
        <v>156</v>
      </c>
      <c r="BK1388" s="226">
        <f>ROUND(I1388*H1388,2)</f>
        <v>0</v>
      </c>
      <c r="BL1388" s="17" t="s">
        <v>155</v>
      </c>
      <c r="BM1388" s="225" t="s">
        <v>1228</v>
      </c>
    </row>
    <row r="1389" s="13" customFormat="1">
      <c r="A1389" s="13"/>
      <c r="B1389" s="227"/>
      <c r="C1389" s="228"/>
      <c r="D1389" s="229" t="s">
        <v>157</v>
      </c>
      <c r="E1389" s="230" t="s">
        <v>1</v>
      </c>
      <c r="F1389" s="231" t="s">
        <v>1229</v>
      </c>
      <c r="G1389" s="228"/>
      <c r="H1389" s="230" t="s">
        <v>1</v>
      </c>
      <c r="I1389" s="232"/>
      <c r="J1389" s="228"/>
      <c r="K1389" s="228"/>
      <c r="L1389" s="233"/>
      <c r="M1389" s="234"/>
      <c r="N1389" s="235"/>
      <c r="O1389" s="235"/>
      <c r="P1389" s="235"/>
      <c r="Q1389" s="235"/>
      <c r="R1389" s="235"/>
      <c r="S1389" s="235"/>
      <c r="T1389" s="236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7" t="s">
        <v>157</v>
      </c>
      <c r="AU1389" s="237" t="s">
        <v>156</v>
      </c>
      <c r="AV1389" s="13" t="s">
        <v>80</v>
      </c>
      <c r="AW1389" s="13" t="s">
        <v>30</v>
      </c>
      <c r="AX1389" s="13" t="s">
        <v>14</v>
      </c>
      <c r="AY1389" s="237" t="s">
        <v>147</v>
      </c>
    </row>
    <row r="1390" s="14" customFormat="1">
      <c r="A1390" s="14"/>
      <c r="B1390" s="238"/>
      <c r="C1390" s="239"/>
      <c r="D1390" s="229" t="s">
        <v>157</v>
      </c>
      <c r="E1390" s="240" t="s">
        <v>1</v>
      </c>
      <c r="F1390" s="241" t="s">
        <v>1170</v>
      </c>
      <c r="G1390" s="239"/>
      <c r="H1390" s="242">
        <v>0.45000000000000001</v>
      </c>
      <c r="I1390" s="243"/>
      <c r="J1390" s="239"/>
      <c r="K1390" s="239"/>
      <c r="L1390" s="244"/>
      <c r="M1390" s="245"/>
      <c r="N1390" s="246"/>
      <c r="O1390" s="246"/>
      <c r="P1390" s="246"/>
      <c r="Q1390" s="246"/>
      <c r="R1390" s="246"/>
      <c r="S1390" s="246"/>
      <c r="T1390" s="247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48" t="s">
        <v>157</v>
      </c>
      <c r="AU1390" s="248" t="s">
        <v>156</v>
      </c>
      <c r="AV1390" s="14" t="s">
        <v>156</v>
      </c>
      <c r="AW1390" s="14" t="s">
        <v>30</v>
      </c>
      <c r="AX1390" s="14" t="s">
        <v>14</v>
      </c>
      <c r="AY1390" s="248" t="s">
        <v>147</v>
      </c>
    </row>
    <row r="1391" s="14" customFormat="1">
      <c r="A1391" s="14"/>
      <c r="B1391" s="238"/>
      <c r="C1391" s="239"/>
      <c r="D1391" s="229" t="s">
        <v>157</v>
      </c>
      <c r="E1391" s="240" t="s">
        <v>1</v>
      </c>
      <c r="F1391" s="241" t="s">
        <v>1230</v>
      </c>
      <c r="G1391" s="239"/>
      <c r="H1391" s="242">
        <v>0.54000000000000004</v>
      </c>
      <c r="I1391" s="243"/>
      <c r="J1391" s="239"/>
      <c r="K1391" s="239"/>
      <c r="L1391" s="244"/>
      <c r="M1391" s="245"/>
      <c r="N1391" s="246"/>
      <c r="O1391" s="246"/>
      <c r="P1391" s="246"/>
      <c r="Q1391" s="246"/>
      <c r="R1391" s="246"/>
      <c r="S1391" s="246"/>
      <c r="T1391" s="247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48" t="s">
        <v>157</v>
      </c>
      <c r="AU1391" s="248" t="s">
        <v>156</v>
      </c>
      <c r="AV1391" s="14" t="s">
        <v>156</v>
      </c>
      <c r="AW1391" s="14" t="s">
        <v>30</v>
      </c>
      <c r="AX1391" s="14" t="s">
        <v>14</v>
      </c>
      <c r="AY1391" s="248" t="s">
        <v>147</v>
      </c>
    </row>
    <row r="1392" s="15" customFormat="1">
      <c r="A1392" s="15"/>
      <c r="B1392" s="249"/>
      <c r="C1392" s="250"/>
      <c r="D1392" s="229" t="s">
        <v>157</v>
      </c>
      <c r="E1392" s="251" t="s">
        <v>1</v>
      </c>
      <c r="F1392" s="252" t="s">
        <v>160</v>
      </c>
      <c r="G1392" s="250"/>
      <c r="H1392" s="253">
        <v>0.98999999999999999</v>
      </c>
      <c r="I1392" s="254"/>
      <c r="J1392" s="250"/>
      <c r="K1392" s="250"/>
      <c r="L1392" s="255"/>
      <c r="M1392" s="256"/>
      <c r="N1392" s="257"/>
      <c r="O1392" s="257"/>
      <c r="P1392" s="257"/>
      <c r="Q1392" s="257"/>
      <c r="R1392" s="257"/>
      <c r="S1392" s="257"/>
      <c r="T1392" s="258"/>
      <c r="U1392" s="15"/>
      <c r="V1392" s="15"/>
      <c r="W1392" s="15"/>
      <c r="X1392" s="15"/>
      <c r="Y1392" s="15"/>
      <c r="Z1392" s="15"/>
      <c r="AA1392" s="15"/>
      <c r="AB1392" s="15"/>
      <c r="AC1392" s="15"/>
      <c r="AD1392" s="15"/>
      <c r="AE1392" s="15"/>
      <c r="AT1392" s="259" t="s">
        <v>157</v>
      </c>
      <c r="AU1392" s="259" t="s">
        <v>156</v>
      </c>
      <c r="AV1392" s="15" t="s">
        <v>155</v>
      </c>
      <c r="AW1392" s="15" t="s">
        <v>30</v>
      </c>
      <c r="AX1392" s="15" t="s">
        <v>80</v>
      </c>
      <c r="AY1392" s="259" t="s">
        <v>147</v>
      </c>
    </row>
    <row r="1393" s="2" customFormat="1" ht="24.15" customHeight="1">
      <c r="A1393" s="38"/>
      <c r="B1393" s="39"/>
      <c r="C1393" s="214" t="s">
        <v>1231</v>
      </c>
      <c r="D1393" s="214" t="s">
        <v>150</v>
      </c>
      <c r="E1393" s="215" t="s">
        <v>1232</v>
      </c>
      <c r="F1393" s="216" t="s">
        <v>1233</v>
      </c>
      <c r="G1393" s="217" t="s">
        <v>217</v>
      </c>
      <c r="H1393" s="218">
        <v>3</v>
      </c>
      <c r="I1393" s="219"/>
      <c r="J1393" s="220">
        <f>ROUND(I1393*H1393,2)</f>
        <v>0</v>
      </c>
      <c r="K1393" s="216" t="s">
        <v>154</v>
      </c>
      <c r="L1393" s="44"/>
      <c r="M1393" s="221" t="s">
        <v>1</v>
      </c>
      <c r="N1393" s="222" t="s">
        <v>39</v>
      </c>
      <c r="O1393" s="91"/>
      <c r="P1393" s="223">
        <f>O1393*H1393</f>
        <v>0</v>
      </c>
      <c r="Q1393" s="223">
        <v>0</v>
      </c>
      <c r="R1393" s="223">
        <f>Q1393*H1393</f>
        <v>0</v>
      </c>
      <c r="S1393" s="223">
        <v>0</v>
      </c>
      <c r="T1393" s="224">
        <f>S1393*H1393</f>
        <v>0</v>
      </c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R1393" s="225" t="s">
        <v>155</v>
      </c>
      <c r="AT1393" s="225" t="s">
        <v>150</v>
      </c>
      <c r="AU1393" s="225" t="s">
        <v>156</v>
      </c>
      <c r="AY1393" s="17" t="s">
        <v>147</v>
      </c>
      <c r="BE1393" s="226">
        <f>IF(N1393="základní",J1393,0)</f>
        <v>0</v>
      </c>
      <c r="BF1393" s="226">
        <f>IF(N1393="snížená",J1393,0)</f>
        <v>0</v>
      </c>
      <c r="BG1393" s="226">
        <f>IF(N1393="zákl. přenesená",J1393,0)</f>
        <v>0</v>
      </c>
      <c r="BH1393" s="226">
        <f>IF(N1393="sníž. přenesená",J1393,0)</f>
        <v>0</v>
      </c>
      <c r="BI1393" s="226">
        <f>IF(N1393="nulová",J1393,0)</f>
        <v>0</v>
      </c>
      <c r="BJ1393" s="17" t="s">
        <v>156</v>
      </c>
      <c r="BK1393" s="226">
        <f>ROUND(I1393*H1393,2)</f>
        <v>0</v>
      </c>
      <c r="BL1393" s="17" t="s">
        <v>155</v>
      </c>
      <c r="BM1393" s="225" t="s">
        <v>1234</v>
      </c>
    </row>
    <row r="1394" s="13" customFormat="1">
      <c r="A1394" s="13"/>
      <c r="B1394" s="227"/>
      <c r="C1394" s="228"/>
      <c r="D1394" s="229" t="s">
        <v>157</v>
      </c>
      <c r="E1394" s="230" t="s">
        <v>1</v>
      </c>
      <c r="F1394" s="231" t="s">
        <v>1229</v>
      </c>
      <c r="G1394" s="228"/>
      <c r="H1394" s="230" t="s">
        <v>1</v>
      </c>
      <c r="I1394" s="232"/>
      <c r="J1394" s="228"/>
      <c r="K1394" s="228"/>
      <c r="L1394" s="233"/>
      <c r="M1394" s="234"/>
      <c r="N1394" s="235"/>
      <c r="O1394" s="235"/>
      <c r="P1394" s="235"/>
      <c r="Q1394" s="235"/>
      <c r="R1394" s="235"/>
      <c r="S1394" s="235"/>
      <c r="T1394" s="236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7" t="s">
        <v>157</v>
      </c>
      <c r="AU1394" s="237" t="s">
        <v>156</v>
      </c>
      <c r="AV1394" s="13" t="s">
        <v>80</v>
      </c>
      <c r="AW1394" s="13" t="s">
        <v>30</v>
      </c>
      <c r="AX1394" s="13" t="s">
        <v>14</v>
      </c>
      <c r="AY1394" s="237" t="s">
        <v>147</v>
      </c>
    </row>
    <row r="1395" s="14" customFormat="1">
      <c r="A1395" s="14"/>
      <c r="B1395" s="238"/>
      <c r="C1395" s="239"/>
      <c r="D1395" s="229" t="s">
        <v>157</v>
      </c>
      <c r="E1395" s="240" t="s">
        <v>1</v>
      </c>
      <c r="F1395" s="241" t="s">
        <v>1235</v>
      </c>
      <c r="G1395" s="239"/>
      <c r="H1395" s="242">
        <v>3</v>
      </c>
      <c r="I1395" s="243"/>
      <c r="J1395" s="239"/>
      <c r="K1395" s="239"/>
      <c r="L1395" s="244"/>
      <c r="M1395" s="245"/>
      <c r="N1395" s="246"/>
      <c r="O1395" s="246"/>
      <c r="P1395" s="246"/>
      <c r="Q1395" s="246"/>
      <c r="R1395" s="246"/>
      <c r="S1395" s="246"/>
      <c r="T1395" s="247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48" t="s">
        <v>157</v>
      </c>
      <c r="AU1395" s="248" t="s">
        <v>156</v>
      </c>
      <c r="AV1395" s="14" t="s">
        <v>156</v>
      </c>
      <c r="AW1395" s="14" t="s">
        <v>30</v>
      </c>
      <c r="AX1395" s="14" t="s">
        <v>14</v>
      </c>
      <c r="AY1395" s="248" t="s">
        <v>147</v>
      </c>
    </row>
    <row r="1396" s="15" customFormat="1">
      <c r="A1396" s="15"/>
      <c r="B1396" s="249"/>
      <c r="C1396" s="250"/>
      <c r="D1396" s="229" t="s">
        <v>157</v>
      </c>
      <c r="E1396" s="251" t="s">
        <v>1</v>
      </c>
      <c r="F1396" s="252" t="s">
        <v>160</v>
      </c>
      <c r="G1396" s="250"/>
      <c r="H1396" s="253">
        <v>3</v>
      </c>
      <c r="I1396" s="254"/>
      <c r="J1396" s="250"/>
      <c r="K1396" s="250"/>
      <c r="L1396" s="255"/>
      <c r="M1396" s="256"/>
      <c r="N1396" s="257"/>
      <c r="O1396" s="257"/>
      <c r="P1396" s="257"/>
      <c r="Q1396" s="257"/>
      <c r="R1396" s="257"/>
      <c r="S1396" s="257"/>
      <c r="T1396" s="258"/>
      <c r="U1396" s="15"/>
      <c r="V1396" s="15"/>
      <c r="W1396" s="15"/>
      <c r="X1396" s="15"/>
      <c r="Y1396" s="15"/>
      <c r="Z1396" s="15"/>
      <c r="AA1396" s="15"/>
      <c r="AB1396" s="15"/>
      <c r="AC1396" s="15"/>
      <c r="AD1396" s="15"/>
      <c r="AE1396" s="15"/>
      <c r="AT1396" s="259" t="s">
        <v>157</v>
      </c>
      <c r="AU1396" s="259" t="s">
        <v>156</v>
      </c>
      <c r="AV1396" s="15" t="s">
        <v>155</v>
      </c>
      <c r="AW1396" s="15" t="s">
        <v>30</v>
      </c>
      <c r="AX1396" s="15" t="s">
        <v>80</v>
      </c>
      <c r="AY1396" s="259" t="s">
        <v>147</v>
      </c>
    </row>
    <row r="1397" s="12" customFormat="1" ht="22.8" customHeight="1">
      <c r="A1397" s="12"/>
      <c r="B1397" s="198"/>
      <c r="C1397" s="199"/>
      <c r="D1397" s="200" t="s">
        <v>72</v>
      </c>
      <c r="E1397" s="212" t="s">
        <v>312</v>
      </c>
      <c r="F1397" s="212" t="s">
        <v>313</v>
      </c>
      <c r="G1397" s="199"/>
      <c r="H1397" s="199"/>
      <c r="I1397" s="202"/>
      <c r="J1397" s="213">
        <f>BK1397</f>
        <v>0</v>
      </c>
      <c r="K1397" s="199"/>
      <c r="L1397" s="204"/>
      <c r="M1397" s="205"/>
      <c r="N1397" s="206"/>
      <c r="O1397" s="206"/>
      <c r="P1397" s="207">
        <f>SUM(P1398:P1419)</f>
        <v>0</v>
      </c>
      <c r="Q1397" s="206"/>
      <c r="R1397" s="207">
        <f>SUM(R1398:R1419)</f>
        <v>0</v>
      </c>
      <c r="S1397" s="206"/>
      <c r="T1397" s="208">
        <f>SUM(T1398:T1419)</f>
        <v>0</v>
      </c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R1397" s="209" t="s">
        <v>80</v>
      </c>
      <c r="AT1397" s="210" t="s">
        <v>72</v>
      </c>
      <c r="AU1397" s="210" t="s">
        <v>80</v>
      </c>
      <c r="AY1397" s="209" t="s">
        <v>147</v>
      </c>
      <c r="BK1397" s="211">
        <f>SUM(BK1398:BK1419)</f>
        <v>0</v>
      </c>
    </row>
    <row r="1398" s="2" customFormat="1" ht="16.5" customHeight="1">
      <c r="A1398" s="38"/>
      <c r="B1398" s="39"/>
      <c r="C1398" s="214" t="s">
        <v>851</v>
      </c>
      <c r="D1398" s="214" t="s">
        <v>150</v>
      </c>
      <c r="E1398" s="215" t="s">
        <v>314</v>
      </c>
      <c r="F1398" s="216" t="s">
        <v>315</v>
      </c>
      <c r="G1398" s="217" t="s">
        <v>168</v>
      </c>
      <c r="H1398" s="218">
        <v>4.3499999999999996</v>
      </c>
      <c r="I1398" s="219"/>
      <c r="J1398" s="220">
        <f>ROUND(I1398*H1398,2)</f>
        <v>0</v>
      </c>
      <c r="K1398" s="216" t="s">
        <v>154</v>
      </c>
      <c r="L1398" s="44"/>
      <c r="M1398" s="221" t="s">
        <v>1</v>
      </c>
      <c r="N1398" s="222" t="s">
        <v>39</v>
      </c>
      <c r="O1398" s="91"/>
      <c r="P1398" s="223">
        <f>O1398*H1398</f>
        <v>0</v>
      </c>
      <c r="Q1398" s="223">
        <v>0</v>
      </c>
      <c r="R1398" s="223">
        <f>Q1398*H1398</f>
        <v>0</v>
      </c>
      <c r="S1398" s="223">
        <v>0</v>
      </c>
      <c r="T1398" s="224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25" t="s">
        <v>155</v>
      </c>
      <c r="AT1398" s="225" t="s">
        <v>150</v>
      </c>
      <c r="AU1398" s="225" t="s">
        <v>156</v>
      </c>
      <c r="AY1398" s="17" t="s">
        <v>147</v>
      </c>
      <c r="BE1398" s="226">
        <f>IF(N1398="základní",J1398,0)</f>
        <v>0</v>
      </c>
      <c r="BF1398" s="226">
        <f>IF(N1398="snížená",J1398,0)</f>
        <v>0</v>
      </c>
      <c r="BG1398" s="226">
        <f>IF(N1398="zákl. přenesená",J1398,0)</f>
        <v>0</v>
      </c>
      <c r="BH1398" s="226">
        <f>IF(N1398="sníž. přenesená",J1398,0)</f>
        <v>0</v>
      </c>
      <c r="BI1398" s="226">
        <f>IF(N1398="nulová",J1398,0)</f>
        <v>0</v>
      </c>
      <c r="BJ1398" s="17" t="s">
        <v>156</v>
      </c>
      <c r="BK1398" s="226">
        <f>ROUND(I1398*H1398,2)</f>
        <v>0</v>
      </c>
      <c r="BL1398" s="17" t="s">
        <v>155</v>
      </c>
      <c r="BM1398" s="225" t="s">
        <v>1236</v>
      </c>
    </row>
    <row r="1399" s="13" customFormat="1">
      <c r="A1399" s="13"/>
      <c r="B1399" s="227"/>
      <c r="C1399" s="228"/>
      <c r="D1399" s="229" t="s">
        <v>157</v>
      </c>
      <c r="E1399" s="230" t="s">
        <v>1</v>
      </c>
      <c r="F1399" s="231" t="s">
        <v>1165</v>
      </c>
      <c r="G1399" s="228"/>
      <c r="H1399" s="230" t="s">
        <v>1</v>
      </c>
      <c r="I1399" s="232"/>
      <c r="J1399" s="228"/>
      <c r="K1399" s="228"/>
      <c r="L1399" s="233"/>
      <c r="M1399" s="234"/>
      <c r="N1399" s="235"/>
      <c r="O1399" s="235"/>
      <c r="P1399" s="235"/>
      <c r="Q1399" s="235"/>
      <c r="R1399" s="235"/>
      <c r="S1399" s="235"/>
      <c r="T1399" s="236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7" t="s">
        <v>157</v>
      </c>
      <c r="AU1399" s="237" t="s">
        <v>156</v>
      </c>
      <c r="AV1399" s="13" t="s">
        <v>80</v>
      </c>
      <c r="AW1399" s="13" t="s">
        <v>30</v>
      </c>
      <c r="AX1399" s="13" t="s">
        <v>14</v>
      </c>
      <c r="AY1399" s="237" t="s">
        <v>147</v>
      </c>
    </row>
    <row r="1400" s="14" customFormat="1">
      <c r="A1400" s="14"/>
      <c r="B1400" s="238"/>
      <c r="C1400" s="239"/>
      <c r="D1400" s="229" t="s">
        <v>157</v>
      </c>
      <c r="E1400" s="240" t="s">
        <v>1</v>
      </c>
      <c r="F1400" s="241" t="s">
        <v>1221</v>
      </c>
      <c r="G1400" s="239"/>
      <c r="H1400" s="242">
        <v>4.3499999999999996</v>
      </c>
      <c r="I1400" s="243"/>
      <c r="J1400" s="239"/>
      <c r="K1400" s="239"/>
      <c r="L1400" s="244"/>
      <c r="M1400" s="245"/>
      <c r="N1400" s="246"/>
      <c r="O1400" s="246"/>
      <c r="P1400" s="246"/>
      <c r="Q1400" s="246"/>
      <c r="R1400" s="246"/>
      <c r="S1400" s="246"/>
      <c r="T1400" s="247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48" t="s">
        <v>157</v>
      </c>
      <c r="AU1400" s="248" t="s">
        <v>156</v>
      </c>
      <c r="AV1400" s="14" t="s">
        <v>156</v>
      </c>
      <c r="AW1400" s="14" t="s">
        <v>30</v>
      </c>
      <c r="AX1400" s="14" t="s">
        <v>14</v>
      </c>
      <c r="AY1400" s="248" t="s">
        <v>147</v>
      </c>
    </row>
    <row r="1401" s="15" customFormat="1">
      <c r="A1401" s="15"/>
      <c r="B1401" s="249"/>
      <c r="C1401" s="250"/>
      <c r="D1401" s="229" t="s">
        <v>157</v>
      </c>
      <c r="E1401" s="251" t="s">
        <v>1</v>
      </c>
      <c r="F1401" s="252" t="s">
        <v>160</v>
      </c>
      <c r="G1401" s="250"/>
      <c r="H1401" s="253">
        <v>4.3499999999999996</v>
      </c>
      <c r="I1401" s="254"/>
      <c r="J1401" s="250"/>
      <c r="K1401" s="250"/>
      <c r="L1401" s="255"/>
      <c r="M1401" s="256"/>
      <c r="N1401" s="257"/>
      <c r="O1401" s="257"/>
      <c r="P1401" s="257"/>
      <c r="Q1401" s="257"/>
      <c r="R1401" s="257"/>
      <c r="S1401" s="257"/>
      <c r="T1401" s="258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59" t="s">
        <v>157</v>
      </c>
      <c r="AU1401" s="259" t="s">
        <v>156</v>
      </c>
      <c r="AV1401" s="15" t="s">
        <v>155</v>
      </c>
      <c r="AW1401" s="15" t="s">
        <v>30</v>
      </c>
      <c r="AX1401" s="15" t="s">
        <v>80</v>
      </c>
      <c r="AY1401" s="259" t="s">
        <v>147</v>
      </c>
    </row>
    <row r="1402" s="2" customFormat="1" ht="16.5" customHeight="1">
      <c r="A1402" s="38"/>
      <c r="B1402" s="39"/>
      <c r="C1402" s="214" t="s">
        <v>1237</v>
      </c>
      <c r="D1402" s="214" t="s">
        <v>150</v>
      </c>
      <c r="E1402" s="215" t="s">
        <v>318</v>
      </c>
      <c r="F1402" s="216" t="s">
        <v>319</v>
      </c>
      <c r="G1402" s="217" t="s">
        <v>217</v>
      </c>
      <c r="H1402" s="218">
        <v>4.2249999999999996</v>
      </c>
      <c r="I1402" s="219"/>
      <c r="J1402" s="220">
        <f>ROUND(I1402*H1402,2)</f>
        <v>0</v>
      </c>
      <c r="K1402" s="216" t="s">
        <v>154</v>
      </c>
      <c r="L1402" s="44"/>
      <c r="M1402" s="221" t="s">
        <v>1</v>
      </c>
      <c r="N1402" s="222" t="s">
        <v>39</v>
      </c>
      <c r="O1402" s="91"/>
      <c r="P1402" s="223">
        <f>O1402*H1402</f>
        <v>0</v>
      </c>
      <c r="Q1402" s="223">
        <v>0</v>
      </c>
      <c r="R1402" s="223">
        <f>Q1402*H1402</f>
        <v>0</v>
      </c>
      <c r="S1402" s="223">
        <v>0</v>
      </c>
      <c r="T1402" s="224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5" t="s">
        <v>155</v>
      </c>
      <c r="AT1402" s="225" t="s">
        <v>150</v>
      </c>
      <c r="AU1402" s="225" t="s">
        <v>156</v>
      </c>
      <c r="AY1402" s="17" t="s">
        <v>147</v>
      </c>
      <c r="BE1402" s="226">
        <f>IF(N1402="základní",J1402,0)</f>
        <v>0</v>
      </c>
      <c r="BF1402" s="226">
        <f>IF(N1402="snížená",J1402,0)</f>
        <v>0</v>
      </c>
      <c r="BG1402" s="226">
        <f>IF(N1402="zákl. přenesená",J1402,0)</f>
        <v>0</v>
      </c>
      <c r="BH1402" s="226">
        <f>IF(N1402="sníž. přenesená",J1402,0)</f>
        <v>0</v>
      </c>
      <c r="BI1402" s="226">
        <f>IF(N1402="nulová",J1402,0)</f>
        <v>0</v>
      </c>
      <c r="BJ1402" s="17" t="s">
        <v>156</v>
      </c>
      <c r="BK1402" s="226">
        <f>ROUND(I1402*H1402,2)</f>
        <v>0</v>
      </c>
      <c r="BL1402" s="17" t="s">
        <v>155</v>
      </c>
      <c r="BM1402" s="225" t="s">
        <v>1238</v>
      </c>
    </row>
    <row r="1403" s="13" customFormat="1">
      <c r="A1403" s="13"/>
      <c r="B1403" s="227"/>
      <c r="C1403" s="228"/>
      <c r="D1403" s="229" t="s">
        <v>157</v>
      </c>
      <c r="E1403" s="230" t="s">
        <v>1</v>
      </c>
      <c r="F1403" s="231" t="s">
        <v>1165</v>
      </c>
      <c r="G1403" s="228"/>
      <c r="H1403" s="230" t="s">
        <v>1</v>
      </c>
      <c r="I1403" s="232"/>
      <c r="J1403" s="228"/>
      <c r="K1403" s="228"/>
      <c r="L1403" s="233"/>
      <c r="M1403" s="234"/>
      <c r="N1403" s="235"/>
      <c r="O1403" s="235"/>
      <c r="P1403" s="235"/>
      <c r="Q1403" s="235"/>
      <c r="R1403" s="235"/>
      <c r="S1403" s="235"/>
      <c r="T1403" s="236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7" t="s">
        <v>157</v>
      </c>
      <c r="AU1403" s="237" t="s">
        <v>156</v>
      </c>
      <c r="AV1403" s="13" t="s">
        <v>80</v>
      </c>
      <c r="AW1403" s="13" t="s">
        <v>30</v>
      </c>
      <c r="AX1403" s="13" t="s">
        <v>14</v>
      </c>
      <c r="AY1403" s="237" t="s">
        <v>147</v>
      </c>
    </row>
    <row r="1404" s="14" customFormat="1">
      <c r="A1404" s="14"/>
      <c r="B1404" s="238"/>
      <c r="C1404" s="239"/>
      <c r="D1404" s="229" t="s">
        <v>157</v>
      </c>
      <c r="E1404" s="240" t="s">
        <v>1</v>
      </c>
      <c r="F1404" s="241" t="s">
        <v>1239</v>
      </c>
      <c r="G1404" s="239"/>
      <c r="H1404" s="242">
        <v>4.2249999999999996</v>
      </c>
      <c r="I1404" s="243"/>
      <c r="J1404" s="239"/>
      <c r="K1404" s="239"/>
      <c r="L1404" s="244"/>
      <c r="M1404" s="245"/>
      <c r="N1404" s="246"/>
      <c r="O1404" s="246"/>
      <c r="P1404" s="246"/>
      <c r="Q1404" s="246"/>
      <c r="R1404" s="246"/>
      <c r="S1404" s="246"/>
      <c r="T1404" s="247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48" t="s">
        <v>157</v>
      </c>
      <c r="AU1404" s="248" t="s">
        <v>156</v>
      </c>
      <c r="AV1404" s="14" t="s">
        <v>156</v>
      </c>
      <c r="AW1404" s="14" t="s">
        <v>30</v>
      </c>
      <c r="AX1404" s="14" t="s">
        <v>14</v>
      </c>
      <c r="AY1404" s="248" t="s">
        <v>147</v>
      </c>
    </row>
    <row r="1405" s="15" customFormat="1">
      <c r="A1405" s="15"/>
      <c r="B1405" s="249"/>
      <c r="C1405" s="250"/>
      <c r="D1405" s="229" t="s">
        <v>157</v>
      </c>
      <c r="E1405" s="251" t="s">
        <v>1</v>
      </c>
      <c r="F1405" s="252" t="s">
        <v>160</v>
      </c>
      <c r="G1405" s="250"/>
      <c r="H1405" s="253">
        <v>4.2249999999999996</v>
      </c>
      <c r="I1405" s="254"/>
      <c r="J1405" s="250"/>
      <c r="K1405" s="250"/>
      <c r="L1405" s="255"/>
      <c r="M1405" s="256"/>
      <c r="N1405" s="257"/>
      <c r="O1405" s="257"/>
      <c r="P1405" s="257"/>
      <c r="Q1405" s="257"/>
      <c r="R1405" s="257"/>
      <c r="S1405" s="257"/>
      <c r="T1405" s="258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15"/>
      <c r="AT1405" s="259" t="s">
        <v>157</v>
      </c>
      <c r="AU1405" s="259" t="s">
        <v>156</v>
      </c>
      <c r="AV1405" s="15" t="s">
        <v>155</v>
      </c>
      <c r="AW1405" s="15" t="s">
        <v>30</v>
      </c>
      <c r="AX1405" s="15" t="s">
        <v>80</v>
      </c>
      <c r="AY1405" s="259" t="s">
        <v>147</v>
      </c>
    </row>
    <row r="1406" s="2" customFormat="1" ht="16.5" customHeight="1">
      <c r="A1406" s="38"/>
      <c r="B1406" s="39"/>
      <c r="C1406" s="214" t="s">
        <v>855</v>
      </c>
      <c r="D1406" s="214" t="s">
        <v>150</v>
      </c>
      <c r="E1406" s="215" t="s">
        <v>322</v>
      </c>
      <c r="F1406" s="216" t="s">
        <v>323</v>
      </c>
      <c r="G1406" s="217" t="s">
        <v>217</v>
      </c>
      <c r="H1406" s="218">
        <v>6</v>
      </c>
      <c r="I1406" s="219"/>
      <c r="J1406" s="220">
        <f>ROUND(I1406*H1406,2)</f>
        <v>0</v>
      </c>
      <c r="K1406" s="216" t="s">
        <v>154</v>
      </c>
      <c r="L1406" s="44"/>
      <c r="M1406" s="221" t="s">
        <v>1</v>
      </c>
      <c r="N1406" s="222" t="s">
        <v>39</v>
      </c>
      <c r="O1406" s="91"/>
      <c r="P1406" s="223">
        <f>O1406*H1406</f>
        <v>0</v>
      </c>
      <c r="Q1406" s="223">
        <v>0</v>
      </c>
      <c r="R1406" s="223">
        <f>Q1406*H1406</f>
        <v>0</v>
      </c>
      <c r="S1406" s="223">
        <v>0</v>
      </c>
      <c r="T1406" s="224">
        <f>S1406*H1406</f>
        <v>0</v>
      </c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R1406" s="225" t="s">
        <v>155</v>
      </c>
      <c r="AT1406" s="225" t="s">
        <v>150</v>
      </c>
      <c r="AU1406" s="225" t="s">
        <v>156</v>
      </c>
      <c r="AY1406" s="17" t="s">
        <v>147</v>
      </c>
      <c r="BE1406" s="226">
        <f>IF(N1406="základní",J1406,0)</f>
        <v>0</v>
      </c>
      <c r="BF1406" s="226">
        <f>IF(N1406="snížená",J1406,0)</f>
        <v>0</v>
      </c>
      <c r="BG1406" s="226">
        <f>IF(N1406="zákl. přenesená",J1406,0)</f>
        <v>0</v>
      </c>
      <c r="BH1406" s="226">
        <f>IF(N1406="sníž. přenesená",J1406,0)</f>
        <v>0</v>
      </c>
      <c r="BI1406" s="226">
        <f>IF(N1406="nulová",J1406,0)</f>
        <v>0</v>
      </c>
      <c r="BJ1406" s="17" t="s">
        <v>156</v>
      </c>
      <c r="BK1406" s="226">
        <f>ROUND(I1406*H1406,2)</f>
        <v>0</v>
      </c>
      <c r="BL1406" s="17" t="s">
        <v>155</v>
      </c>
      <c r="BM1406" s="225" t="s">
        <v>1240</v>
      </c>
    </row>
    <row r="1407" s="13" customFormat="1">
      <c r="A1407" s="13"/>
      <c r="B1407" s="227"/>
      <c r="C1407" s="228"/>
      <c r="D1407" s="229" t="s">
        <v>157</v>
      </c>
      <c r="E1407" s="230" t="s">
        <v>1</v>
      </c>
      <c r="F1407" s="231" t="s">
        <v>1241</v>
      </c>
      <c r="G1407" s="228"/>
      <c r="H1407" s="230" t="s">
        <v>1</v>
      </c>
      <c r="I1407" s="232"/>
      <c r="J1407" s="228"/>
      <c r="K1407" s="228"/>
      <c r="L1407" s="233"/>
      <c r="M1407" s="234"/>
      <c r="N1407" s="235"/>
      <c r="O1407" s="235"/>
      <c r="P1407" s="235"/>
      <c r="Q1407" s="235"/>
      <c r="R1407" s="235"/>
      <c r="S1407" s="235"/>
      <c r="T1407" s="236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7" t="s">
        <v>157</v>
      </c>
      <c r="AU1407" s="237" t="s">
        <v>156</v>
      </c>
      <c r="AV1407" s="13" t="s">
        <v>80</v>
      </c>
      <c r="AW1407" s="13" t="s">
        <v>30</v>
      </c>
      <c r="AX1407" s="13" t="s">
        <v>14</v>
      </c>
      <c r="AY1407" s="237" t="s">
        <v>147</v>
      </c>
    </row>
    <row r="1408" s="14" customFormat="1">
      <c r="A1408" s="14"/>
      <c r="B1408" s="238"/>
      <c r="C1408" s="239"/>
      <c r="D1408" s="229" t="s">
        <v>157</v>
      </c>
      <c r="E1408" s="240" t="s">
        <v>1</v>
      </c>
      <c r="F1408" s="241" t="s">
        <v>169</v>
      </c>
      <c r="G1408" s="239"/>
      <c r="H1408" s="242">
        <v>6</v>
      </c>
      <c r="I1408" s="243"/>
      <c r="J1408" s="239"/>
      <c r="K1408" s="239"/>
      <c r="L1408" s="244"/>
      <c r="M1408" s="245"/>
      <c r="N1408" s="246"/>
      <c r="O1408" s="246"/>
      <c r="P1408" s="246"/>
      <c r="Q1408" s="246"/>
      <c r="R1408" s="246"/>
      <c r="S1408" s="246"/>
      <c r="T1408" s="247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48" t="s">
        <v>157</v>
      </c>
      <c r="AU1408" s="248" t="s">
        <v>156</v>
      </c>
      <c r="AV1408" s="14" t="s">
        <v>156</v>
      </c>
      <c r="AW1408" s="14" t="s">
        <v>30</v>
      </c>
      <c r="AX1408" s="14" t="s">
        <v>14</v>
      </c>
      <c r="AY1408" s="248" t="s">
        <v>147</v>
      </c>
    </row>
    <row r="1409" s="15" customFormat="1">
      <c r="A1409" s="15"/>
      <c r="B1409" s="249"/>
      <c r="C1409" s="250"/>
      <c r="D1409" s="229" t="s">
        <v>157</v>
      </c>
      <c r="E1409" s="251" t="s">
        <v>1</v>
      </c>
      <c r="F1409" s="252" t="s">
        <v>160</v>
      </c>
      <c r="G1409" s="250"/>
      <c r="H1409" s="253">
        <v>6</v>
      </c>
      <c r="I1409" s="254"/>
      <c r="J1409" s="250"/>
      <c r="K1409" s="250"/>
      <c r="L1409" s="255"/>
      <c r="M1409" s="256"/>
      <c r="N1409" s="257"/>
      <c r="O1409" s="257"/>
      <c r="P1409" s="257"/>
      <c r="Q1409" s="257"/>
      <c r="R1409" s="257"/>
      <c r="S1409" s="257"/>
      <c r="T1409" s="258"/>
      <c r="U1409" s="15"/>
      <c r="V1409" s="15"/>
      <c r="W1409" s="15"/>
      <c r="X1409" s="15"/>
      <c r="Y1409" s="15"/>
      <c r="Z1409" s="15"/>
      <c r="AA1409" s="15"/>
      <c r="AB1409" s="15"/>
      <c r="AC1409" s="15"/>
      <c r="AD1409" s="15"/>
      <c r="AE1409" s="15"/>
      <c r="AT1409" s="259" t="s">
        <v>157</v>
      </c>
      <c r="AU1409" s="259" t="s">
        <v>156</v>
      </c>
      <c r="AV1409" s="15" t="s">
        <v>155</v>
      </c>
      <c r="AW1409" s="15" t="s">
        <v>30</v>
      </c>
      <c r="AX1409" s="15" t="s">
        <v>80</v>
      </c>
      <c r="AY1409" s="259" t="s">
        <v>147</v>
      </c>
    </row>
    <row r="1410" s="2" customFormat="1" ht="16.5" customHeight="1">
      <c r="A1410" s="38"/>
      <c r="B1410" s="39"/>
      <c r="C1410" s="214" t="s">
        <v>1242</v>
      </c>
      <c r="D1410" s="214" t="s">
        <v>150</v>
      </c>
      <c r="E1410" s="215" t="s">
        <v>327</v>
      </c>
      <c r="F1410" s="216" t="s">
        <v>328</v>
      </c>
      <c r="G1410" s="217" t="s">
        <v>217</v>
      </c>
      <c r="H1410" s="218">
        <v>6.2999999999999998</v>
      </c>
      <c r="I1410" s="219"/>
      <c r="J1410" s="220">
        <f>ROUND(I1410*H1410,2)</f>
        <v>0</v>
      </c>
      <c r="K1410" s="216" t="s">
        <v>154</v>
      </c>
      <c r="L1410" s="44"/>
      <c r="M1410" s="221" t="s">
        <v>1</v>
      </c>
      <c r="N1410" s="222" t="s">
        <v>39</v>
      </c>
      <c r="O1410" s="91"/>
      <c r="P1410" s="223">
        <f>O1410*H1410</f>
        <v>0</v>
      </c>
      <c r="Q1410" s="223">
        <v>0</v>
      </c>
      <c r="R1410" s="223">
        <f>Q1410*H1410</f>
        <v>0</v>
      </c>
      <c r="S1410" s="223">
        <v>0</v>
      </c>
      <c r="T1410" s="224">
        <f>S1410*H1410</f>
        <v>0</v>
      </c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R1410" s="225" t="s">
        <v>155</v>
      </c>
      <c r="AT1410" s="225" t="s">
        <v>150</v>
      </c>
      <c r="AU1410" s="225" t="s">
        <v>156</v>
      </c>
      <c r="AY1410" s="17" t="s">
        <v>147</v>
      </c>
      <c r="BE1410" s="226">
        <f>IF(N1410="základní",J1410,0)</f>
        <v>0</v>
      </c>
      <c r="BF1410" s="226">
        <f>IF(N1410="snížená",J1410,0)</f>
        <v>0</v>
      </c>
      <c r="BG1410" s="226">
        <f>IF(N1410="zákl. přenesená",J1410,0)</f>
        <v>0</v>
      </c>
      <c r="BH1410" s="226">
        <f>IF(N1410="sníž. přenesená",J1410,0)</f>
        <v>0</v>
      </c>
      <c r="BI1410" s="226">
        <f>IF(N1410="nulová",J1410,0)</f>
        <v>0</v>
      </c>
      <c r="BJ1410" s="17" t="s">
        <v>156</v>
      </c>
      <c r="BK1410" s="226">
        <f>ROUND(I1410*H1410,2)</f>
        <v>0</v>
      </c>
      <c r="BL1410" s="17" t="s">
        <v>155</v>
      </c>
      <c r="BM1410" s="225" t="s">
        <v>1243</v>
      </c>
    </row>
    <row r="1411" s="13" customFormat="1">
      <c r="A1411" s="13"/>
      <c r="B1411" s="227"/>
      <c r="C1411" s="228"/>
      <c r="D1411" s="229" t="s">
        <v>157</v>
      </c>
      <c r="E1411" s="230" t="s">
        <v>1</v>
      </c>
      <c r="F1411" s="231" t="s">
        <v>1244</v>
      </c>
      <c r="G1411" s="228"/>
      <c r="H1411" s="230" t="s">
        <v>1</v>
      </c>
      <c r="I1411" s="232"/>
      <c r="J1411" s="228"/>
      <c r="K1411" s="228"/>
      <c r="L1411" s="233"/>
      <c r="M1411" s="234"/>
      <c r="N1411" s="235"/>
      <c r="O1411" s="235"/>
      <c r="P1411" s="235"/>
      <c r="Q1411" s="235"/>
      <c r="R1411" s="235"/>
      <c r="S1411" s="235"/>
      <c r="T1411" s="236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37" t="s">
        <v>157</v>
      </c>
      <c r="AU1411" s="237" t="s">
        <v>156</v>
      </c>
      <c r="AV1411" s="13" t="s">
        <v>80</v>
      </c>
      <c r="AW1411" s="13" t="s">
        <v>30</v>
      </c>
      <c r="AX1411" s="13" t="s">
        <v>14</v>
      </c>
      <c r="AY1411" s="237" t="s">
        <v>147</v>
      </c>
    </row>
    <row r="1412" s="14" customFormat="1">
      <c r="A1412" s="14"/>
      <c r="B1412" s="238"/>
      <c r="C1412" s="239"/>
      <c r="D1412" s="229" t="s">
        <v>157</v>
      </c>
      <c r="E1412" s="240" t="s">
        <v>1</v>
      </c>
      <c r="F1412" s="241" t="s">
        <v>331</v>
      </c>
      <c r="G1412" s="239"/>
      <c r="H1412" s="242">
        <v>6.2999999999999998</v>
      </c>
      <c r="I1412" s="243"/>
      <c r="J1412" s="239"/>
      <c r="K1412" s="239"/>
      <c r="L1412" s="244"/>
      <c r="M1412" s="245"/>
      <c r="N1412" s="246"/>
      <c r="O1412" s="246"/>
      <c r="P1412" s="246"/>
      <c r="Q1412" s="246"/>
      <c r="R1412" s="246"/>
      <c r="S1412" s="246"/>
      <c r="T1412" s="247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48" t="s">
        <v>157</v>
      </c>
      <c r="AU1412" s="248" t="s">
        <v>156</v>
      </c>
      <c r="AV1412" s="14" t="s">
        <v>156</v>
      </c>
      <c r="AW1412" s="14" t="s">
        <v>30</v>
      </c>
      <c r="AX1412" s="14" t="s">
        <v>14</v>
      </c>
      <c r="AY1412" s="248" t="s">
        <v>147</v>
      </c>
    </row>
    <row r="1413" s="15" customFormat="1">
      <c r="A1413" s="15"/>
      <c r="B1413" s="249"/>
      <c r="C1413" s="250"/>
      <c r="D1413" s="229" t="s">
        <v>157</v>
      </c>
      <c r="E1413" s="251" t="s">
        <v>1</v>
      </c>
      <c r="F1413" s="252" t="s">
        <v>160</v>
      </c>
      <c r="G1413" s="250"/>
      <c r="H1413" s="253">
        <v>6.2999999999999998</v>
      </c>
      <c r="I1413" s="254"/>
      <c r="J1413" s="250"/>
      <c r="K1413" s="250"/>
      <c r="L1413" s="255"/>
      <c r="M1413" s="256"/>
      <c r="N1413" s="257"/>
      <c r="O1413" s="257"/>
      <c r="P1413" s="257"/>
      <c r="Q1413" s="257"/>
      <c r="R1413" s="257"/>
      <c r="S1413" s="257"/>
      <c r="T1413" s="258"/>
      <c r="U1413" s="15"/>
      <c r="V1413" s="15"/>
      <c r="W1413" s="15"/>
      <c r="X1413" s="15"/>
      <c r="Y1413" s="15"/>
      <c r="Z1413" s="15"/>
      <c r="AA1413" s="15"/>
      <c r="AB1413" s="15"/>
      <c r="AC1413" s="15"/>
      <c r="AD1413" s="15"/>
      <c r="AE1413" s="15"/>
      <c r="AT1413" s="259" t="s">
        <v>157</v>
      </c>
      <c r="AU1413" s="259" t="s">
        <v>156</v>
      </c>
      <c r="AV1413" s="15" t="s">
        <v>155</v>
      </c>
      <c r="AW1413" s="15" t="s">
        <v>30</v>
      </c>
      <c r="AX1413" s="15" t="s">
        <v>80</v>
      </c>
      <c r="AY1413" s="259" t="s">
        <v>147</v>
      </c>
    </row>
    <row r="1414" s="2" customFormat="1" ht="16.5" customHeight="1">
      <c r="A1414" s="38"/>
      <c r="B1414" s="39"/>
      <c r="C1414" s="214" t="s">
        <v>856</v>
      </c>
      <c r="D1414" s="214" t="s">
        <v>150</v>
      </c>
      <c r="E1414" s="215" t="s">
        <v>332</v>
      </c>
      <c r="F1414" s="216" t="s">
        <v>333</v>
      </c>
      <c r="G1414" s="217" t="s">
        <v>217</v>
      </c>
      <c r="H1414" s="218">
        <v>6.3899999999999997</v>
      </c>
      <c r="I1414" s="219"/>
      <c r="J1414" s="220">
        <f>ROUND(I1414*H1414,2)</f>
        <v>0</v>
      </c>
      <c r="K1414" s="216" t="s">
        <v>154</v>
      </c>
      <c r="L1414" s="44"/>
      <c r="M1414" s="221" t="s">
        <v>1</v>
      </c>
      <c r="N1414" s="222" t="s">
        <v>39</v>
      </c>
      <c r="O1414" s="91"/>
      <c r="P1414" s="223">
        <f>O1414*H1414</f>
        <v>0</v>
      </c>
      <c r="Q1414" s="223">
        <v>0</v>
      </c>
      <c r="R1414" s="223">
        <f>Q1414*H1414</f>
        <v>0</v>
      </c>
      <c r="S1414" s="223">
        <v>0</v>
      </c>
      <c r="T1414" s="224">
        <f>S1414*H1414</f>
        <v>0</v>
      </c>
      <c r="U1414" s="38"/>
      <c r="V1414" s="38"/>
      <c r="W1414" s="38"/>
      <c r="X1414" s="38"/>
      <c r="Y1414" s="38"/>
      <c r="Z1414" s="38"/>
      <c r="AA1414" s="38"/>
      <c r="AB1414" s="38"/>
      <c r="AC1414" s="38"/>
      <c r="AD1414" s="38"/>
      <c r="AE1414" s="38"/>
      <c r="AR1414" s="225" t="s">
        <v>155</v>
      </c>
      <c r="AT1414" s="225" t="s">
        <v>150</v>
      </c>
      <c r="AU1414" s="225" t="s">
        <v>156</v>
      </c>
      <c r="AY1414" s="17" t="s">
        <v>147</v>
      </c>
      <c r="BE1414" s="226">
        <f>IF(N1414="základní",J1414,0)</f>
        <v>0</v>
      </c>
      <c r="BF1414" s="226">
        <f>IF(N1414="snížená",J1414,0)</f>
        <v>0</v>
      </c>
      <c r="BG1414" s="226">
        <f>IF(N1414="zákl. přenesená",J1414,0)</f>
        <v>0</v>
      </c>
      <c r="BH1414" s="226">
        <f>IF(N1414="sníž. přenesená",J1414,0)</f>
        <v>0</v>
      </c>
      <c r="BI1414" s="226">
        <f>IF(N1414="nulová",J1414,0)</f>
        <v>0</v>
      </c>
      <c r="BJ1414" s="17" t="s">
        <v>156</v>
      </c>
      <c r="BK1414" s="226">
        <f>ROUND(I1414*H1414,2)</f>
        <v>0</v>
      </c>
      <c r="BL1414" s="17" t="s">
        <v>155</v>
      </c>
      <c r="BM1414" s="225" t="s">
        <v>1245</v>
      </c>
    </row>
    <row r="1415" s="13" customFormat="1">
      <c r="A1415" s="13"/>
      <c r="B1415" s="227"/>
      <c r="C1415" s="228"/>
      <c r="D1415" s="229" t="s">
        <v>157</v>
      </c>
      <c r="E1415" s="230" t="s">
        <v>1</v>
      </c>
      <c r="F1415" s="231" t="s">
        <v>1246</v>
      </c>
      <c r="G1415" s="228"/>
      <c r="H1415" s="230" t="s">
        <v>1</v>
      </c>
      <c r="I1415" s="232"/>
      <c r="J1415" s="228"/>
      <c r="K1415" s="228"/>
      <c r="L1415" s="233"/>
      <c r="M1415" s="234"/>
      <c r="N1415" s="235"/>
      <c r="O1415" s="235"/>
      <c r="P1415" s="235"/>
      <c r="Q1415" s="235"/>
      <c r="R1415" s="235"/>
      <c r="S1415" s="235"/>
      <c r="T1415" s="236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7" t="s">
        <v>157</v>
      </c>
      <c r="AU1415" s="237" t="s">
        <v>156</v>
      </c>
      <c r="AV1415" s="13" t="s">
        <v>80</v>
      </c>
      <c r="AW1415" s="13" t="s">
        <v>30</v>
      </c>
      <c r="AX1415" s="13" t="s">
        <v>14</v>
      </c>
      <c r="AY1415" s="237" t="s">
        <v>147</v>
      </c>
    </row>
    <row r="1416" s="14" customFormat="1">
      <c r="A1416" s="14"/>
      <c r="B1416" s="238"/>
      <c r="C1416" s="239"/>
      <c r="D1416" s="229" t="s">
        <v>157</v>
      </c>
      <c r="E1416" s="240" t="s">
        <v>1</v>
      </c>
      <c r="F1416" s="241" t="s">
        <v>1247</v>
      </c>
      <c r="G1416" s="239"/>
      <c r="H1416" s="242">
        <v>3.5499999999999998</v>
      </c>
      <c r="I1416" s="243"/>
      <c r="J1416" s="239"/>
      <c r="K1416" s="239"/>
      <c r="L1416" s="244"/>
      <c r="M1416" s="245"/>
      <c r="N1416" s="246"/>
      <c r="O1416" s="246"/>
      <c r="P1416" s="246"/>
      <c r="Q1416" s="246"/>
      <c r="R1416" s="246"/>
      <c r="S1416" s="246"/>
      <c r="T1416" s="247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48" t="s">
        <v>157</v>
      </c>
      <c r="AU1416" s="248" t="s">
        <v>156</v>
      </c>
      <c r="AV1416" s="14" t="s">
        <v>156</v>
      </c>
      <c r="AW1416" s="14" t="s">
        <v>30</v>
      </c>
      <c r="AX1416" s="14" t="s">
        <v>14</v>
      </c>
      <c r="AY1416" s="248" t="s">
        <v>147</v>
      </c>
    </row>
    <row r="1417" s="13" customFormat="1">
      <c r="A1417" s="13"/>
      <c r="B1417" s="227"/>
      <c r="C1417" s="228"/>
      <c r="D1417" s="229" t="s">
        <v>157</v>
      </c>
      <c r="E1417" s="230" t="s">
        <v>1</v>
      </c>
      <c r="F1417" s="231" t="s">
        <v>1160</v>
      </c>
      <c r="G1417" s="228"/>
      <c r="H1417" s="230" t="s">
        <v>1</v>
      </c>
      <c r="I1417" s="232"/>
      <c r="J1417" s="228"/>
      <c r="K1417" s="228"/>
      <c r="L1417" s="233"/>
      <c r="M1417" s="234"/>
      <c r="N1417" s="235"/>
      <c r="O1417" s="235"/>
      <c r="P1417" s="235"/>
      <c r="Q1417" s="235"/>
      <c r="R1417" s="235"/>
      <c r="S1417" s="235"/>
      <c r="T1417" s="236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7" t="s">
        <v>157</v>
      </c>
      <c r="AU1417" s="237" t="s">
        <v>156</v>
      </c>
      <c r="AV1417" s="13" t="s">
        <v>80</v>
      </c>
      <c r="AW1417" s="13" t="s">
        <v>30</v>
      </c>
      <c r="AX1417" s="13" t="s">
        <v>14</v>
      </c>
      <c r="AY1417" s="237" t="s">
        <v>147</v>
      </c>
    </row>
    <row r="1418" s="14" customFormat="1">
      <c r="A1418" s="14"/>
      <c r="B1418" s="238"/>
      <c r="C1418" s="239"/>
      <c r="D1418" s="229" t="s">
        <v>157</v>
      </c>
      <c r="E1418" s="240" t="s">
        <v>1</v>
      </c>
      <c r="F1418" s="241" t="s">
        <v>1248</v>
      </c>
      <c r="G1418" s="239"/>
      <c r="H1418" s="242">
        <v>2.8399999999999999</v>
      </c>
      <c r="I1418" s="243"/>
      <c r="J1418" s="239"/>
      <c r="K1418" s="239"/>
      <c r="L1418" s="244"/>
      <c r="M1418" s="245"/>
      <c r="N1418" s="246"/>
      <c r="O1418" s="246"/>
      <c r="P1418" s="246"/>
      <c r="Q1418" s="246"/>
      <c r="R1418" s="246"/>
      <c r="S1418" s="246"/>
      <c r="T1418" s="247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48" t="s">
        <v>157</v>
      </c>
      <c r="AU1418" s="248" t="s">
        <v>156</v>
      </c>
      <c r="AV1418" s="14" t="s">
        <v>156</v>
      </c>
      <c r="AW1418" s="14" t="s">
        <v>30</v>
      </c>
      <c r="AX1418" s="14" t="s">
        <v>14</v>
      </c>
      <c r="AY1418" s="248" t="s">
        <v>147</v>
      </c>
    </row>
    <row r="1419" s="15" customFormat="1">
      <c r="A1419" s="15"/>
      <c r="B1419" s="249"/>
      <c r="C1419" s="250"/>
      <c r="D1419" s="229" t="s">
        <v>157</v>
      </c>
      <c r="E1419" s="251" t="s">
        <v>1</v>
      </c>
      <c r="F1419" s="252" t="s">
        <v>160</v>
      </c>
      <c r="G1419" s="250"/>
      <c r="H1419" s="253">
        <v>6.3899999999999997</v>
      </c>
      <c r="I1419" s="254"/>
      <c r="J1419" s="250"/>
      <c r="K1419" s="250"/>
      <c r="L1419" s="255"/>
      <c r="M1419" s="256"/>
      <c r="N1419" s="257"/>
      <c r="O1419" s="257"/>
      <c r="P1419" s="257"/>
      <c r="Q1419" s="257"/>
      <c r="R1419" s="257"/>
      <c r="S1419" s="257"/>
      <c r="T1419" s="258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59" t="s">
        <v>157</v>
      </c>
      <c r="AU1419" s="259" t="s">
        <v>156</v>
      </c>
      <c r="AV1419" s="15" t="s">
        <v>155</v>
      </c>
      <c r="AW1419" s="15" t="s">
        <v>30</v>
      </c>
      <c r="AX1419" s="15" t="s">
        <v>80</v>
      </c>
      <c r="AY1419" s="259" t="s">
        <v>147</v>
      </c>
    </row>
    <row r="1420" s="12" customFormat="1" ht="22.8" customHeight="1">
      <c r="A1420" s="12"/>
      <c r="B1420" s="198"/>
      <c r="C1420" s="199"/>
      <c r="D1420" s="200" t="s">
        <v>72</v>
      </c>
      <c r="E1420" s="212" t="s">
        <v>338</v>
      </c>
      <c r="F1420" s="212" t="s">
        <v>339</v>
      </c>
      <c r="G1420" s="199"/>
      <c r="H1420" s="199"/>
      <c r="I1420" s="202"/>
      <c r="J1420" s="213">
        <f>BK1420</f>
        <v>0</v>
      </c>
      <c r="K1420" s="199"/>
      <c r="L1420" s="204"/>
      <c r="M1420" s="205"/>
      <c r="N1420" s="206"/>
      <c r="O1420" s="206"/>
      <c r="P1420" s="207">
        <f>SUM(P1421:P1424)</f>
        <v>0</v>
      </c>
      <c r="Q1420" s="206"/>
      <c r="R1420" s="207">
        <f>SUM(R1421:R1424)</f>
        <v>0</v>
      </c>
      <c r="S1420" s="206"/>
      <c r="T1420" s="208">
        <f>SUM(T1421:T1424)</f>
        <v>0</v>
      </c>
      <c r="U1420" s="12"/>
      <c r="V1420" s="12"/>
      <c r="W1420" s="12"/>
      <c r="X1420" s="12"/>
      <c r="Y1420" s="12"/>
      <c r="Z1420" s="12"/>
      <c r="AA1420" s="12"/>
      <c r="AB1420" s="12"/>
      <c r="AC1420" s="12"/>
      <c r="AD1420" s="12"/>
      <c r="AE1420" s="12"/>
      <c r="AR1420" s="209" t="s">
        <v>80</v>
      </c>
      <c r="AT1420" s="210" t="s">
        <v>72</v>
      </c>
      <c r="AU1420" s="210" t="s">
        <v>80</v>
      </c>
      <c r="AY1420" s="209" t="s">
        <v>147</v>
      </c>
      <c r="BK1420" s="211">
        <f>SUM(BK1421:BK1424)</f>
        <v>0</v>
      </c>
    </row>
    <row r="1421" s="2" customFormat="1" ht="16.5" customHeight="1">
      <c r="A1421" s="38"/>
      <c r="B1421" s="39"/>
      <c r="C1421" s="214" t="s">
        <v>1249</v>
      </c>
      <c r="D1421" s="214" t="s">
        <v>150</v>
      </c>
      <c r="E1421" s="215" t="s">
        <v>1250</v>
      </c>
      <c r="F1421" s="216" t="s">
        <v>1251</v>
      </c>
      <c r="G1421" s="217" t="s">
        <v>236</v>
      </c>
      <c r="H1421" s="218">
        <v>2</v>
      </c>
      <c r="I1421" s="219"/>
      <c r="J1421" s="220">
        <f>ROUND(I1421*H1421,2)</f>
        <v>0</v>
      </c>
      <c r="K1421" s="216" t="s">
        <v>154</v>
      </c>
      <c r="L1421" s="44"/>
      <c r="M1421" s="221" t="s">
        <v>1</v>
      </c>
      <c r="N1421" s="222" t="s">
        <v>39</v>
      </c>
      <c r="O1421" s="91"/>
      <c r="P1421" s="223">
        <f>O1421*H1421</f>
        <v>0</v>
      </c>
      <c r="Q1421" s="223">
        <v>0</v>
      </c>
      <c r="R1421" s="223">
        <f>Q1421*H1421</f>
        <v>0</v>
      </c>
      <c r="S1421" s="223">
        <v>0</v>
      </c>
      <c r="T1421" s="224">
        <f>S1421*H1421</f>
        <v>0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25" t="s">
        <v>155</v>
      </c>
      <c r="AT1421" s="225" t="s">
        <v>150</v>
      </c>
      <c r="AU1421" s="225" t="s">
        <v>156</v>
      </c>
      <c r="AY1421" s="17" t="s">
        <v>147</v>
      </c>
      <c r="BE1421" s="226">
        <f>IF(N1421="základní",J1421,0)</f>
        <v>0</v>
      </c>
      <c r="BF1421" s="226">
        <f>IF(N1421="snížená",J1421,0)</f>
        <v>0</v>
      </c>
      <c r="BG1421" s="226">
        <f>IF(N1421="zákl. přenesená",J1421,0)</f>
        <v>0</v>
      </c>
      <c r="BH1421" s="226">
        <f>IF(N1421="sníž. přenesená",J1421,0)</f>
        <v>0</v>
      </c>
      <c r="BI1421" s="226">
        <f>IF(N1421="nulová",J1421,0)</f>
        <v>0</v>
      </c>
      <c r="BJ1421" s="17" t="s">
        <v>156</v>
      </c>
      <c r="BK1421" s="226">
        <f>ROUND(I1421*H1421,2)</f>
        <v>0</v>
      </c>
      <c r="BL1421" s="17" t="s">
        <v>155</v>
      </c>
      <c r="BM1421" s="225" t="s">
        <v>1252</v>
      </c>
    </row>
    <row r="1422" s="13" customFormat="1">
      <c r="A1422" s="13"/>
      <c r="B1422" s="227"/>
      <c r="C1422" s="228"/>
      <c r="D1422" s="229" t="s">
        <v>157</v>
      </c>
      <c r="E1422" s="230" t="s">
        <v>1</v>
      </c>
      <c r="F1422" s="231" t="s">
        <v>1160</v>
      </c>
      <c r="G1422" s="228"/>
      <c r="H1422" s="230" t="s">
        <v>1</v>
      </c>
      <c r="I1422" s="232"/>
      <c r="J1422" s="228"/>
      <c r="K1422" s="228"/>
      <c r="L1422" s="233"/>
      <c r="M1422" s="234"/>
      <c r="N1422" s="235"/>
      <c r="O1422" s="235"/>
      <c r="P1422" s="235"/>
      <c r="Q1422" s="235"/>
      <c r="R1422" s="235"/>
      <c r="S1422" s="235"/>
      <c r="T1422" s="236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7" t="s">
        <v>157</v>
      </c>
      <c r="AU1422" s="237" t="s">
        <v>156</v>
      </c>
      <c r="AV1422" s="13" t="s">
        <v>80</v>
      </c>
      <c r="AW1422" s="13" t="s">
        <v>30</v>
      </c>
      <c r="AX1422" s="13" t="s">
        <v>14</v>
      </c>
      <c r="AY1422" s="237" t="s">
        <v>147</v>
      </c>
    </row>
    <row r="1423" s="14" customFormat="1">
      <c r="A1423" s="14"/>
      <c r="B1423" s="238"/>
      <c r="C1423" s="239"/>
      <c r="D1423" s="229" t="s">
        <v>157</v>
      </c>
      <c r="E1423" s="240" t="s">
        <v>1</v>
      </c>
      <c r="F1423" s="241" t="s">
        <v>156</v>
      </c>
      <c r="G1423" s="239"/>
      <c r="H1423" s="242">
        <v>2</v>
      </c>
      <c r="I1423" s="243"/>
      <c r="J1423" s="239"/>
      <c r="K1423" s="239"/>
      <c r="L1423" s="244"/>
      <c r="M1423" s="245"/>
      <c r="N1423" s="246"/>
      <c r="O1423" s="246"/>
      <c r="P1423" s="246"/>
      <c r="Q1423" s="246"/>
      <c r="R1423" s="246"/>
      <c r="S1423" s="246"/>
      <c r="T1423" s="247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48" t="s">
        <v>157</v>
      </c>
      <c r="AU1423" s="248" t="s">
        <v>156</v>
      </c>
      <c r="AV1423" s="14" t="s">
        <v>156</v>
      </c>
      <c r="AW1423" s="14" t="s">
        <v>30</v>
      </c>
      <c r="AX1423" s="14" t="s">
        <v>14</v>
      </c>
      <c r="AY1423" s="248" t="s">
        <v>147</v>
      </c>
    </row>
    <row r="1424" s="15" customFormat="1">
      <c r="A1424" s="15"/>
      <c r="B1424" s="249"/>
      <c r="C1424" s="250"/>
      <c r="D1424" s="229" t="s">
        <v>157</v>
      </c>
      <c r="E1424" s="251" t="s">
        <v>1</v>
      </c>
      <c r="F1424" s="252" t="s">
        <v>160</v>
      </c>
      <c r="G1424" s="250"/>
      <c r="H1424" s="253">
        <v>2</v>
      </c>
      <c r="I1424" s="254"/>
      <c r="J1424" s="250"/>
      <c r="K1424" s="250"/>
      <c r="L1424" s="255"/>
      <c r="M1424" s="256"/>
      <c r="N1424" s="257"/>
      <c r="O1424" s="257"/>
      <c r="P1424" s="257"/>
      <c r="Q1424" s="257"/>
      <c r="R1424" s="257"/>
      <c r="S1424" s="257"/>
      <c r="T1424" s="258"/>
      <c r="U1424" s="15"/>
      <c r="V1424" s="15"/>
      <c r="W1424" s="15"/>
      <c r="X1424" s="15"/>
      <c r="Y1424" s="15"/>
      <c r="Z1424" s="15"/>
      <c r="AA1424" s="15"/>
      <c r="AB1424" s="15"/>
      <c r="AC1424" s="15"/>
      <c r="AD1424" s="15"/>
      <c r="AE1424" s="15"/>
      <c r="AT1424" s="259" t="s">
        <v>157</v>
      </c>
      <c r="AU1424" s="259" t="s">
        <v>156</v>
      </c>
      <c r="AV1424" s="15" t="s">
        <v>155</v>
      </c>
      <c r="AW1424" s="15" t="s">
        <v>30</v>
      </c>
      <c r="AX1424" s="15" t="s">
        <v>80</v>
      </c>
      <c r="AY1424" s="259" t="s">
        <v>147</v>
      </c>
    </row>
    <row r="1425" s="12" customFormat="1" ht="25.92" customHeight="1">
      <c r="A1425" s="12"/>
      <c r="B1425" s="198"/>
      <c r="C1425" s="199"/>
      <c r="D1425" s="200" t="s">
        <v>72</v>
      </c>
      <c r="E1425" s="201" t="s">
        <v>1253</v>
      </c>
      <c r="F1425" s="201" t="s">
        <v>1254</v>
      </c>
      <c r="G1425" s="199"/>
      <c r="H1425" s="199"/>
      <c r="I1425" s="202"/>
      <c r="J1425" s="203">
        <f>BK1425</f>
        <v>0</v>
      </c>
      <c r="K1425" s="199"/>
      <c r="L1425" s="204"/>
      <c r="M1425" s="205"/>
      <c r="N1425" s="206"/>
      <c r="O1425" s="206"/>
      <c r="P1425" s="207">
        <f>P1426+P1437+P1442+P1451+P1482+P1486+P1490+P1495+P1497+P1519+P1534+P1544+P1550+P1562</f>
        <v>0</v>
      </c>
      <c r="Q1425" s="206"/>
      <c r="R1425" s="207">
        <f>R1426+R1437+R1442+R1451+R1482+R1486+R1490+R1495+R1497+R1519+R1534+R1544+R1550+R1562</f>
        <v>0</v>
      </c>
      <c r="S1425" s="206"/>
      <c r="T1425" s="208">
        <f>T1426+T1437+T1442+T1451+T1482+T1486+T1490+T1495+T1497+T1519+T1534+T1544+T1550+T1562</f>
        <v>0</v>
      </c>
      <c r="U1425" s="12"/>
      <c r="V1425" s="12"/>
      <c r="W1425" s="12"/>
      <c r="X1425" s="12"/>
      <c r="Y1425" s="12"/>
      <c r="Z1425" s="12"/>
      <c r="AA1425" s="12"/>
      <c r="AB1425" s="12"/>
      <c r="AC1425" s="12"/>
      <c r="AD1425" s="12"/>
      <c r="AE1425" s="12"/>
      <c r="AR1425" s="209" t="s">
        <v>80</v>
      </c>
      <c r="AT1425" s="210" t="s">
        <v>72</v>
      </c>
      <c r="AU1425" s="210" t="s">
        <v>14</v>
      </c>
      <c r="AY1425" s="209" t="s">
        <v>147</v>
      </c>
      <c r="BK1425" s="211">
        <f>BK1426+BK1437+BK1442+BK1451+BK1482+BK1486+BK1490+BK1495+BK1497+BK1519+BK1534+BK1544+BK1550+BK1562</f>
        <v>0</v>
      </c>
    </row>
    <row r="1426" s="12" customFormat="1" ht="22.8" customHeight="1">
      <c r="A1426" s="12"/>
      <c r="B1426" s="198"/>
      <c r="C1426" s="199"/>
      <c r="D1426" s="200" t="s">
        <v>72</v>
      </c>
      <c r="E1426" s="212" t="s">
        <v>1255</v>
      </c>
      <c r="F1426" s="212" t="s">
        <v>1256</v>
      </c>
      <c r="G1426" s="199"/>
      <c r="H1426" s="199"/>
      <c r="I1426" s="202"/>
      <c r="J1426" s="213">
        <f>BK1426</f>
        <v>0</v>
      </c>
      <c r="K1426" s="199"/>
      <c r="L1426" s="204"/>
      <c r="M1426" s="205"/>
      <c r="N1426" s="206"/>
      <c r="O1426" s="206"/>
      <c r="P1426" s="207">
        <f>SUM(P1427:P1436)</f>
        <v>0</v>
      </c>
      <c r="Q1426" s="206"/>
      <c r="R1426" s="207">
        <f>SUM(R1427:R1436)</f>
        <v>0</v>
      </c>
      <c r="S1426" s="206"/>
      <c r="T1426" s="208">
        <f>SUM(T1427:T1436)</f>
        <v>0</v>
      </c>
      <c r="U1426" s="12"/>
      <c r="V1426" s="12"/>
      <c r="W1426" s="12"/>
      <c r="X1426" s="12"/>
      <c r="Y1426" s="12"/>
      <c r="Z1426" s="12"/>
      <c r="AA1426" s="12"/>
      <c r="AB1426" s="12"/>
      <c r="AC1426" s="12"/>
      <c r="AD1426" s="12"/>
      <c r="AE1426" s="12"/>
      <c r="AR1426" s="209" t="s">
        <v>80</v>
      </c>
      <c r="AT1426" s="210" t="s">
        <v>72</v>
      </c>
      <c r="AU1426" s="210" t="s">
        <v>80</v>
      </c>
      <c r="AY1426" s="209" t="s">
        <v>147</v>
      </c>
      <c r="BK1426" s="211">
        <f>SUM(BK1427:BK1436)</f>
        <v>0</v>
      </c>
    </row>
    <row r="1427" s="2" customFormat="1" ht="24.15" customHeight="1">
      <c r="A1427" s="38"/>
      <c r="B1427" s="39"/>
      <c r="C1427" s="214" t="s">
        <v>859</v>
      </c>
      <c r="D1427" s="214" t="s">
        <v>150</v>
      </c>
      <c r="E1427" s="215" t="s">
        <v>1257</v>
      </c>
      <c r="F1427" s="216" t="s">
        <v>1258</v>
      </c>
      <c r="G1427" s="217" t="s">
        <v>168</v>
      </c>
      <c r="H1427" s="218">
        <v>0.48499999999999999</v>
      </c>
      <c r="I1427" s="219"/>
      <c r="J1427" s="220">
        <f>ROUND(I1427*H1427,2)</f>
        <v>0</v>
      </c>
      <c r="K1427" s="216" t="s">
        <v>154</v>
      </c>
      <c r="L1427" s="44"/>
      <c r="M1427" s="221" t="s">
        <v>1</v>
      </c>
      <c r="N1427" s="222" t="s">
        <v>39</v>
      </c>
      <c r="O1427" s="91"/>
      <c r="P1427" s="223">
        <f>O1427*H1427</f>
        <v>0</v>
      </c>
      <c r="Q1427" s="223">
        <v>0</v>
      </c>
      <c r="R1427" s="223">
        <f>Q1427*H1427</f>
        <v>0</v>
      </c>
      <c r="S1427" s="223">
        <v>0</v>
      </c>
      <c r="T1427" s="224">
        <f>S1427*H1427</f>
        <v>0</v>
      </c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  <c r="AE1427" s="38"/>
      <c r="AR1427" s="225" t="s">
        <v>155</v>
      </c>
      <c r="AT1427" s="225" t="s">
        <v>150</v>
      </c>
      <c r="AU1427" s="225" t="s">
        <v>156</v>
      </c>
      <c r="AY1427" s="17" t="s">
        <v>147</v>
      </c>
      <c r="BE1427" s="226">
        <f>IF(N1427="základní",J1427,0)</f>
        <v>0</v>
      </c>
      <c r="BF1427" s="226">
        <f>IF(N1427="snížená",J1427,0)</f>
        <v>0</v>
      </c>
      <c r="BG1427" s="226">
        <f>IF(N1427="zákl. přenesená",J1427,0)</f>
        <v>0</v>
      </c>
      <c r="BH1427" s="226">
        <f>IF(N1427="sníž. přenesená",J1427,0)</f>
        <v>0</v>
      </c>
      <c r="BI1427" s="226">
        <f>IF(N1427="nulová",J1427,0)</f>
        <v>0</v>
      </c>
      <c r="BJ1427" s="17" t="s">
        <v>156</v>
      </c>
      <c r="BK1427" s="226">
        <f>ROUND(I1427*H1427,2)</f>
        <v>0</v>
      </c>
      <c r="BL1427" s="17" t="s">
        <v>155</v>
      </c>
      <c r="BM1427" s="225" t="s">
        <v>1259</v>
      </c>
    </row>
    <row r="1428" s="13" customFormat="1">
      <c r="A1428" s="13"/>
      <c r="B1428" s="227"/>
      <c r="C1428" s="228"/>
      <c r="D1428" s="229" t="s">
        <v>157</v>
      </c>
      <c r="E1428" s="230" t="s">
        <v>1</v>
      </c>
      <c r="F1428" s="231" t="s">
        <v>1260</v>
      </c>
      <c r="G1428" s="228"/>
      <c r="H1428" s="230" t="s">
        <v>1</v>
      </c>
      <c r="I1428" s="232"/>
      <c r="J1428" s="228"/>
      <c r="K1428" s="228"/>
      <c r="L1428" s="233"/>
      <c r="M1428" s="234"/>
      <c r="N1428" s="235"/>
      <c r="O1428" s="235"/>
      <c r="P1428" s="235"/>
      <c r="Q1428" s="235"/>
      <c r="R1428" s="235"/>
      <c r="S1428" s="235"/>
      <c r="T1428" s="236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7" t="s">
        <v>157</v>
      </c>
      <c r="AU1428" s="237" t="s">
        <v>156</v>
      </c>
      <c r="AV1428" s="13" t="s">
        <v>80</v>
      </c>
      <c r="AW1428" s="13" t="s">
        <v>30</v>
      </c>
      <c r="AX1428" s="13" t="s">
        <v>14</v>
      </c>
      <c r="AY1428" s="237" t="s">
        <v>147</v>
      </c>
    </row>
    <row r="1429" s="14" customFormat="1">
      <c r="A1429" s="14"/>
      <c r="B1429" s="238"/>
      <c r="C1429" s="239"/>
      <c r="D1429" s="229" t="s">
        <v>157</v>
      </c>
      <c r="E1429" s="240" t="s">
        <v>1</v>
      </c>
      <c r="F1429" s="241" t="s">
        <v>1261</v>
      </c>
      <c r="G1429" s="239"/>
      <c r="H1429" s="242">
        <v>0.39000000000000001</v>
      </c>
      <c r="I1429" s="243"/>
      <c r="J1429" s="239"/>
      <c r="K1429" s="239"/>
      <c r="L1429" s="244"/>
      <c r="M1429" s="245"/>
      <c r="N1429" s="246"/>
      <c r="O1429" s="246"/>
      <c r="P1429" s="246"/>
      <c r="Q1429" s="246"/>
      <c r="R1429" s="246"/>
      <c r="S1429" s="246"/>
      <c r="T1429" s="247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48" t="s">
        <v>157</v>
      </c>
      <c r="AU1429" s="248" t="s">
        <v>156</v>
      </c>
      <c r="AV1429" s="14" t="s">
        <v>156</v>
      </c>
      <c r="AW1429" s="14" t="s">
        <v>30</v>
      </c>
      <c r="AX1429" s="14" t="s">
        <v>14</v>
      </c>
      <c r="AY1429" s="248" t="s">
        <v>147</v>
      </c>
    </row>
    <row r="1430" s="14" customFormat="1">
      <c r="A1430" s="14"/>
      <c r="B1430" s="238"/>
      <c r="C1430" s="239"/>
      <c r="D1430" s="229" t="s">
        <v>157</v>
      </c>
      <c r="E1430" s="240" t="s">
        <v>1</v>
      </c>
      <c r="F1430" s="241" t="s">
        <v>1262</v>
      </c>
      <c r="G1430" s="239"/>
      <c r="H1430" s="242">
        <v>0.095000000000000001</v>
      </c>
      <c r="I1430" s="243"/>
      <c r="J1430" s="239"/>
      <c r="K1430" s="239"/>
      <c r="L1430" s="244"/>
      <c r="M1430" s="245"/>
      <c r="N1430" s="246"/>
      <c r="O1430" s="246"/>
      <c r="P1430" s="246"/>
      <c r="Q1430" s="246"/>
      <c r="R1430" s="246"/>
      <c r="S1430" s="246"/>
      <c r="T1430" s="247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48" t="s">
        <v>157</v>
      </c>
      <c r="AU1430" s="248" t="s">
        <v>156</v>
      </c>
      <c r="AV1430" s="14" t="s">
        <v>156</v>
      </c>
      <c r="AW1430" s="14" t="s">
        <v>30</v>
      </c>
      <c r="AX1430" s="14" t="s">
        <v>14</v>
      </c>
      <c r="AY1430" s="248" t="s">
        <v>147</v>
      </c>
    </row>
    <row r="1431" s="15" customFormat="1">
      <c r="A1431" s="15"/>
      <c r="B1431" s="249"/>
      <c r="C1431" s="250"/>
      <c r="D1431" s="229" t="s">
        <v>157</v>
      </c>
      <c r="E1431" s="251" t="s">
        <v>1</v>
      </c>
      <c r="F1431" s="252" t="s">
        <v>160</v>
      </c>
      <c r="G1431" s="250"/>
      <c r="H1431" s="253">
        <v>0.48499999999999999</v>
      </c>
      <c r="I1431" s="254"/>
      <c r="J1431" s="250"/>
      <c r="K1431" s="250"/>
      <c r="L1431" s="255"/>
      <c r="M1431" s="256"/>
      <c r="N1431" s="257"/>
      <c r="O1431" s="257"/>
      <c r="P1431" s="257"/>
      <c r="Q1431" s="257"/>
      <c r="R1431" s="257"/>
      <c r="S1431" s="257"/>
      <c r="T1431" s="258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259" t="s">
        <v>157</v>
      </c>
      <c r="AU1431" s="259" t="s">
        <v>156</v>
      </c>
      <c r="AV1431" s="15" t="s">
        <v>155</v>
      </c>
      <c r="AW1431" s="15" t="s">
        <v>30</v>
      </c>
      <c r="AX1431" s="15" t="s">
        <v>80</v>
      </c>
      <c r="AY1431" s="259" t="s">
        <v>147</v>
      </c>
    </row>
    <row r="1432" s="2" customFormat="1" ht="16.5" customHeight="1">
      <c r="A1432" s="38"/>
      <c r="B1432" s="39"/>
      <c r="C1432" s="214" t="s">
        <v>1263</v>
      </c>
      <c r="D1432" s="214" t="s">
        <v>150</v>
      </c>
      <c r="E1432" s="215" t="s">
        <v>1264</v>
      </c>
      <c r="F1432" s="216" t="s">
        <v>1265</v>
      </c>
      <c r="G1432" s="217" t="s">
        <v>236</v>
      </c>
      <c r="H1432" s="218">
        <v>1</v>
      </c>
      <c r="I1432" s="219"/>
      <c r="J1432" s="220">
        <f>ROUND(I1432*H1432,2)</f>
        <v>0</v>
      </c>
      <c r="K1432" s="216" t="s">
        <v>154</v>
      </c>
      <c r="L1432" s="44"/>
      <c r="M1432" s="221" t="s">
        <v>1</v>
      </c>
      <c r="N1432" s="222" t="s">
        <v>39</v>
      </c>
      <c r="O1432" s="91"/>
      <c r="P1432" s="223">
        <f>O1432*H1432</f>
        <v>0</v>
      </c>
      <c r="Q1432" s="223">
        <v>0</v>
      </c>
      <c r="R1432" s="223">
        <f>Q1432*H1432</f>
        <v>0</v>
      </c>
      <c r="S1432" s="223">
        <v>0</v>
      </c>
      <c r="T1432" s="224">
        <f>S1432*H1432</f>
        <v>0</v>
      </c>
      <c r="U1432" s="38"/>
      <c r="V1432" s="38"/>
      <c r="W1432" s="38"/>
      <c r="X1432" s="38"/>
      <c r="Y1432" s="38"/>
      <c r="Z1432" s="38"/>
      <c r="AA1432" s="38"/>
      <c r="AB1432" s="38"/>
      <c r="AC1432" s="38"/>
      <c r="AD1432" s="38"/>
      <c r="AE1432" s="38"/>
      <c r="AR1432" s="225" t="s">
        <v>155</v>
      </c>
      <c r="AT1432" s="225" t="s">
        <v>150</v>
      </c>
      <c r="AU1432" s="225" t="s">
        <v>156</v>
      </c>
      <c r="AY1432" s="17" t="s">
        <v>147</v>
      </c>
      <c r="BE1432" s="226">
        <f>IF(N1432="základní",J1432,0)</f>
        <v>0</v>
      </c>
      <c r="BF1432" s="226">
        <f>IF(N1432="snížená",J1432,0)</f>
        <v>0</v>
      </c>
      <c r="BG1432" s="226">
        <f>IF(N1432="zákl. přenesená",J1432,0)</f>
        <v>0</v>
      </c>
      <c r="BH1432" s="226">
        <f>IF(N1432="sníž. přenesená",J1432,0)</f>
        <v>0</v>
      </c>
      <c r="BI1432" s="226">
        <f>IF(N1432="nulová",J1432,0)</f>
        <v>0</v>
      </c>
      <c r="BJ1432" s="17" t="s">
        <v>156</v>
      </c>
      <c r="BK1432" s="226">
        <f>ROUND(I1432*H1432,2)</f>
        <v>0</v>
      </c>
      <c r="BL1432" s="17" t="s">
        <v>155</v>
      </c>
      <c r="BM1432" s="225" t="s">
        <v>1266</v>
      </c>
    </row>
    <row r="1433" s="2" customFormat="1" ht="16.5" customHeight="1">
      <c r="A1433" s="38"/>
      <c r="B1433" s="39"/>
      <c r="C1433" s="214" t="s">
        <v>860</v>
      </c>
      <c r="D1433" s="214" t="s">
        <v>150</v>
      </c>
      <c r="E1433" s="215" t="s">
        <v>1267</v>
      </c>
      <c r="F1433" s="216" t="s">
        <v>1268</v>
      </c>
      <c r="G1433" s="217" t="s">
        <v>153</v>
      </c>
      <c r="H1433" s="218">
        <v>0.56100000000000005</v>
      </c>
      <c r="I1433" s="219"/>
      <c r="J1433" s="220">
        <f>ROUND(I1433*H1433,2)</f>
        <v>0</v>
      </c>
      <c r="K1433" s="216" t="s">
        <v>154</v>
      </c>
      <c r="L1433" s="44"/>
      <c r="M1433" s="221" t="s">
        <v>1</v>
      </c>
      <c r="N1433" s="222" t="s">
        <v>39</v>
      </c>
      <c r="O1433" s="91"/>
      <c r="P1433" s="223">
        <f>O1433*H1433</f>
        <v>0</v>
      </c>
      <c r="Q1433" s="223">
        <v>0</v>
      </c>
      <c r="R1433" s="223">
        <f>Q1433*H1433</f>
        <v>0</v>
      </c>
      <c r="S1433" s="223">
        <v>0</v>
      </c>
      <c r="T1433" s="224">
        <f>S1433*H1433</f>
        <v>0</v>
      </c>
      <c r="U1433" s="38"/>
      <c r="V1433" s="38"/>
      <c r="W1433" s="38"/>
      <c r="X1433" s="38"/>
      <c r="Y1433" s="38"/>
      <c r="Z1433" s="38"/>
      <c r="AA1433" s="38"/>
      <c r="AB1433" s="38"/>
      <c r="AC1433" s="38"/>
      <c r="AD1433" s="38"/>
      <c r="AE1433" s="38"/>
      <c r="AR1433" s="225" t="s">
        <v>155</v>
      </c>
      <c r="AT1433" s="225" t="s">
        <v>150</v>
      </c>
      <c r="AU1433" s="225" t="s">
        <v>156</v>
      </c>
      <c r="AY1433" s="17" t="s">
        <v>147</v>
      </c>
      <c r="BE1433" s="226">
        <f>IF(N1433="základní",J1433,0)</f>
        <v>0</v>
      </c>
      <c r="BF1433" s="226">
        <f>IF(N1433="snížená",J1433,0)</f>
        <v>0</v>
      </c>
      <c r="BG1433" s="226">
        <f>IF(N1433="zákl. přenesená",J1433,0)</f>
        <v>0</v>
      </c>
      <c r="BH1433" s="226">
        <f>IF(N1433="sníž. přenesená",J1433,0)</f>
        <v>0</v>
      </c>
      <c r="BI1433" s="226">
        <f>IF(N1433="nulová",J1433,0)</f>
        <v>0</v>
      </c>
      <c r="BJ1433" s="17" t="s">
        <v>156</v>
      </c>
      <c r="BK1433" s="226">
        <f>ROUND(I1433*H1433,2)</f>
        <v>0</v>
      </c>
      <c r="BL1433" s="17" t="s">
        <v>155</v>
      </c>
      <c r="BM1433" s="225" t="s">
        <v>1269</v>
      </c>
    </row>
    <row r="1434" s="14" customFormat="1">
      <c r="A1434" s="14"/>
      <c r="B1434" s="238"/>
      <c r="C1434" s="239"/>
      <c r="D1434" s="229" t="s">
        <v>157</v>
      </c>
      <c r="E1434" s="240" t="s">
        <v>1</v>
      </c>
      <c r="F1434" s="241" t="s">
        <v>1270</v>
      </c>
      <c r="G1434" s="239"/>
      <c r="H1434" s="242">
        <v>0.26200000000000001</v>
      </c>
      <c r="I1434" s="243"/>
      <c r="J1434" s="239"/>
      <c r="K1434" s="239"/>
      <c r="L1434" s="244"/>
      <c r="M1434" s="245"/>
      <c r="N1434" s="246"/>
      <c r="O1434" s="246"/>
      <c r="P1434" s="246"/>
      <c r="Q1434" s="246"/>
      <c r="R1434" s="246"/>
      <c r="S1434" s="246"/>
      <c r="T1434" s="247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48" t="s">
        <v>157</v>
      </c>
      <c r="AU1434" s="248" t="s">
        <v>156</v>
      </c>
      <c r="AV1434" s="14" t="s">
        <v>156</v>
      </c>
      <c r="AW1434" s="14" t="s">
        <v>30</v>
      </c>
      <c r="AX1434" s="14" t="s">
        <v>14</v>
      </c>
      <c r="AY1434" s="248" t="s">
        <v>147</v>
      </c>
    </row>
    <row r="1435" s="14" customFormat="1">
      <c r="A1435" s="14"/>
      <c r="B1435" s="238"/>
      <c r="C1435" s="239"/>
      <c r="D1435" s="229" t="s">
        <v>157</v>
      </c>
      <c r="E1435" s="240" t="s">
        <v>1</v>
      </c>
      <c r="F1435" s="241" t="s">
        <v>1271</v>
      </c>
      <c r="G1435" s="239"/>
      <c r="H1435" s="242">
        <v>0.29899999999999999</v>
      </c>
      <c r="I1435" s="243"/>
      <c r="J1435" s="239"/>
      <c r="K1435" s="239"/>
      <c r="L1435" s="244"/>
      <c r="M1435" s="245"/>
      <c r="N1435" s="246"/>
      <c r="O1435" s="246"/>
      <c r="P1435" s="246"/>
      <c r="Q1435" s="246"/>
      <c r="R1435" s="246"/>
      <c r="S1435" s="246"/>
      <c r="T1435" s="247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48" t="s">
        <v>157</v>
      </c>
      <c r="AU1435" s="248" t="s">
        <v>156</v>
      </c>
      <c r="AV1435" s="14" t="s">
        <v>156</v>
      </c>
      <c r="AW1435" s="14" t="s">
        <v>30</v>
      </c>
      <c r="AX1435" s="14" t="s">
        <v>14</v>
      </c>
      <c r="AY1435" s="248" t="s">
        <v>147</v>
      </c>
    </row>
    <row r="1436" s="15" customFormat="1">
      <c r="A1436" s="15"/>
      <c r="B1436" s="249"/>
      <c r="C1436" s="250"/>
      <c r="D1436" s="229" t="s">
        <v>157</v>
      </c>
      <c r="E1436" s="251" t="s">
        <v>1</v>
      </c>
      <c r="F1436" s="252" t="s">
        <v>160</v>
      </c>
      <c r="G1436" s="250"/>
      <c r="H1436" s="253">
        <v>0.56099999999999994</v>
      </c>
      <c r="I1436" s="254"/>
      <c r="J1436" s="250"/>
      <c r="K1436" s="250"/>
      <c r="L1436" s="255"/>
      <c r="M1436" s="256"/>
      <c r="N1436" s="257"/>
      <c r="O1436" s="257"/>
      <c r="P1436" s="257"/>
      <c r="Q1436" s="257"/>
      <c r="R1436" s="257"/>
      <c r="S1436" s="257"/>
      <c r="T1436" s="258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59" t="s">
        <v>157</v>
      </c>
      <c r="AU1436" s="259" t="s">
        <v>156</v>
      </c>
      <c r="AV1436" s="15" t="s">
        <v>155</v>
      </c>
      <c r="AW1436" s="15" t="s">
        <v>30</v>
      </c>
      <c r="AX1436" s="15" t="s">
        <v>80</v>
      </c>
      <c r="AY1436" s="259" t="s">
        <v>147</v>
      </c>
    </row>
    <row r="1437" s="12" customFormat="1" ht="22.8" customHeight="1">
      <c r="A1437" s="12"/>
      <c r="B1437" s="198"/>
      <c r="C1437" s="199"/>
      <c r="D1437" s="200" t="s">
        <v>72</v>
      </c>
      <c r="E1437" s="212" t="s">
        <v>1147</v>
      </c>
      <c r="F1437" s="212" t="s">
        <v>1148</v>
      </c>
      <c r="G1437" s="199"/>
      <c r="H1437" s="199"/>
      <c r="I1437" s="202"/>
      <c r="J1437" s="213">
        <f>BK1437</f>
        <v>0</v>
      </c>
      <c r="K1437" s="199"/>
      <c r="L1437" s="204"/>
      <c r="M1437" s="205"/>
      <c r="N1437" s="206"/>
      <c r="O1437" s="206"/>
      <c r="P1437" s="207">
        <f>SUM(P1438:P1441)</f>
        <v>0</v>
      </c>
      <c r="Q1437" s="206"/>
      <c r="R1437" s="207">
        <f>SUM(R1438:R1441)</f>
        <v>0</v>
      </c>
      <c r="S1437" s="206"/>
      <c r="T1437" s="208">
        <f>SUM(T1438:T1441)</f>
        <v>0</v>
      </c>
      <c r="U1437" s="12"/>
      <c r="V1437" s="12"/>
      <c r="W1437" s="12"/>
      <c r="X1437" s="12"/>
      <c r="Y1437" s="12"/>
      <c r="Z1437" s="12"/>
      <c r="AA1437" s="12"/>
      <c r="AB1437" s="12"/>
      <c r="AC1437" s="12"/>
      <c r="AD1437" s="12"/>
      <c r="AE1437" s="12"/>
      <c r="AR1437" s="209" t="s">
        <v>80</v>
      </c>
      <c r="AT1437" s="210" t="s">
        <v>72</v>
      </c>
      <c r="AU1437" s="210" t="s">
        <v>80</v>
      </c>
      <c r="AY1437" s="209" t="s">
        <v>147</v>
      </c>
      <c r="BK1437" s="211">
        <f>SUM(BK1438:BK1441)</f>
        <v>0</v>
      </c>
    </row>
    <row r="1438" s="2" customFormat="1" ht="16.5" customHeight="1">
      <c r="A1438" s="38"/>
      <c r="B1438" s="39"/>
      <c r="C1438" s="214" t="s">
        <v>1272</v>
      </c>
      <c r="D1438" s="214" t="s">
        <v>150</v>
      </c>
      <c r="E1438" s="215" t="s">
        <v>1273</v>
      </c>
      <c r="F1438" s="216" t="s">
        <v>1274</v>
      </c>
      <c r="G1438" s="217" t="s">
        <v>217</v>
      </c>
      <c r="H1438" s="218">
        <v>15</v>
      </c>
      <c r="I1438" s="219"/>
      <c r="J1438" s="220">
        <f>ROUND(I1438*H1438,2)</f>
        <v>0</v>
      </c>
      <c r="K1438" s="216" t="s">
        <v>154</v>
      </c>
      <c r="L1438" s="44"/>
      <c r="M1438" s="221" t="s">
        <v>1</v>
      </c>
      <c r="N1438" s="222" t="s">
        <v>39</v>
      </c>
      <c r="O1438" s="91"/>
      <c r="P1438" s="223">
        <f>O1438*H1438</f>
        <v>0</v>
      </c>
      <c r="Q1438" s="223">
        <v>0</v>
      </c>
      <c r="R1438" s="223">
        <f>Q1438*H1438</f>
        <v>0</v>
      </c>
      <c r="S1438" s="223">
        <v>0</v>
      </c>
      <c r="T1438" s="224">
        <f>S1438*H1438</f>
        <v>0</v>
      </c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R1438" s="225" t="s">
        <v>155</v>
      </c>
      <c r="AT1438" s="225" t="s">
        <v>150</v>
      </c>
      <c r="AU1438" s="225" t="s">
        <v>156</v>
      </c>
      <c r="AY1438" s="17" t="s">
        <v>147</v>
      </c>
      <c r="BE1438" s="226">
        <f>IF(N1438="základní",J1438,0)</f>
        <v>0</v>
      </c>
      <c r="BF1438" s="226">
        <f>IF(N1438="snížená",J1438,0)</f>
        <v>0</v>
      </c>
      <c r="BG1438" s="226">
        <f>IF(N1438="zákl. přenesená",J1438,0)</f>
        <v>0</v>
      </c>
      <c r="BH1438" s="226">
        <f>IF(N1438="sníž. přenesená",J1438,0)</f>
        <v>0</v>
      </c>
      <c r="BI1438" s="226">
        <f>IF(N1438="nulová",J1438,0)</f>
        <v>0</v>
      </c>
      <c r="BJ1438" s="17" t="s">
        <v>156</v>
      </c>
      <c r="BK1438" s="226">
        <f>ROUND(I1438*H1438,2)</f>
        <v>0</v>
      </c>
      <c r="BL1438" s="17" t="s">
        <v>155</v>
      </c>
      <c r="BM1438" s="225" t="s">
        <v>1275</v>
      </c>
    </row>
    <row r="1439" s="13" customFormat="1">
      <c r="A1439" s="13"/>
      <c r="B1439" s="227"/>
      <c r="C1439" s="228"/>
      <c r="D1439" s="229" t="s">
        <v>157</v>
      </c>
      <c r="E1439" s="230" t="s">
        <v>1</v>
      </c>
      <c r="F1439" s="231" t="s">
        <v>1152</v>
      </c>
      <c r="G1439" s="228"/>
      <c r="H1439" s="230" t="s">
        <v>1</v>
      </c>
      <c r="I1439" s="232"/>
      <c r="J1439" s="228"/>
      <c r="K1439" s="228"/>
      <c r="L1439" s="233"/>
      <c r="M1439" s="234"/>
      <c r="N1439" s="235"/>
      <c r="O1439" s="235"/>
      <c r="P1439" s="235"/>
      <c r="Q1439" s="235"/>
      <c r="R1439" s="235"/>
      <c r="S1439" s="235"/>
      <c r="T1439" s="236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7" t="s">
        <v>157</v>
      </c>
      <c r="AU1439" s="237" t="s">
        <v>156</v>
      </c>
      <c r="AV1439" s="13" t="s">
        <v>80</v>
      </c>
      <c r="AW1439" s="13" t="s">
        <v>30</v>
      </c>
      <c r="AX1439" s="13" t="s">
        <v>14</v>
      </c>
      <c r="AY1439" s="237" t="s">
        <v>147</v>
      </c>
    </row>
    <row r="1440" s="14" customFormat="1">
      <c r="A1440" s="14"/>
      <c r="B1440" s="238"/>
      <c r="C1440" s="239"/>
      <c r="D1440" s="229" t="s">
        <v>157</v>
      </c>
      <c r="E1440" s="240" t="s">
        <v>1</v>
      </c>
      <c r="F1440" s="241" t="s">
        <v>8</v>
      </c>
      <c r="G1440" s="239"/>
      <c r="H1440" s="242">
        <v>15</v>
      </c>
      <c r="I1440" s="243"/>
      <c r="J1440" s="239"/>
      <c r="K1440" s="239"/>
      <c r="L1440" s="244"/>
      <c r="M1440" s="245"/>
      <c r="N1440" s="246"/>
      <c r="O1440" s="246"/>
      <c r="P1440" s="246"/>
      <c r="Q1440" s="246"/>
      <c r="R1440" s="246"/>
      <c r="S1440" s="246"/>
      <c r="T1440" s="247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48" t="s">
        <v>157</v>
      </c>
      <c r="AU1440" s="248" t="s">
        <v>156</v>
      </c>
      <c r="AV1440" s="14" t="s">
        <v>156</v>
      </c>
      <c r="AW1440" s="14" t="s">
        <v>30</v>
      </c>
      <c r="AX1440" s="14" t="s">
        <v>14</v>
      </c>
      <c r="AY1440" s="248" t="s">
        <v>147</v>
      </c>
    </row>
    <row r="1441" s="15" customFormat="1">
      <c r="A1441" s="15"/>
      <c r="B1441" s="249"/>
      <c r="C1441" s="250"/>
      <c r="D1441" s="229" t="s">
        <v>157</v>
      </c>
      <c r="E1441" s="251" t="s">
        <v>1</v>
      </c>
      <c r="F1441" s="252" t="s">
        <v>160</v>
      </c>
      <c r="G1441" s="250"/>
      <c r="H1441" s="253">
        <v>15</v>
      </c>
      <c r="I1441" s="254"/>
      <c r="J1441" s="250"/>
      <c r="K1441" s="250"/>
      <c r="L1441" s="255"/>
      <c r="M1441" s="256"/>
      <c r="N1441" s="257"/>
      <c r="O1441" s="257"/>
      <c r="P1441" s="257"/>
      <c r="Q1441" s="257"/>
      <c r="R1441" s="257"/>
      <c r="S1441" s="257"/>
      <c r="T1441" s="258"/>
      <c r="U1441" s="15"/>
      <c r="V1441" s="15"/>
      <c r="W1441" s="15"/>
      <c r="X1441" s="15"/>
      <c r="Y1441" s="15"/>
      <c r="Z1441" s="15"/>
      <c r="AA1441" s="15"/>
      <c r="AB1441" s="15"/>
      <c r="AC1441" s="15"/>
      <c r="AD1441" s="15"/>
      <c r="AE1441" s="15"/>
      <c r="AT1441" s="259" t="s">
        <v>157</v>
      </c>
      <c r="AU1441" s="259" t="s">
        <v>156</v>
      </c>
      <c r="AV1441" s="15" t="s">
        <v>155</v>
      </c>
      <c r="AW1441" s="15" t="s">
        <v>30</v>
      </c>
      <c r="AX1441" s="15" t="s">
        <v>80</v>
      </c>
      <c r="AY1441" s="259" t="s">
        <v>147</v>
      </c>
    </row>
    <row r="1442" s="12" customFormat="1" ht="22.8" customHeight="1">
      <c r="A1442" s="12"/>
      <c r="B1442" s="198"/>
      <c r="C1442" s="199"/>
      <c r="D1442" s="200" t="s">
        <v>72</v>
      </c>
      <c r="E1442" s="212" t="s">
        <v>419</v>
      </c>
      <c r="F1442" s="212" t="s">
        <v>420</v>
      </c>
      <c r="G1442" s="199"/>
      <c r="H1442" s="199"/>
      <c r="I1442" s="202"/>
      <c r="J1442" s="213">
        <f>BK1442</f>
        <v>0</v>
      </c>
      <c r="K1442" s="199"/>
      <c r="L1442" s="204"/>
      <c r="M1442" s="205"/>
      <c r="N1442" s="206"/>
      <c r="O1442" s="206"/>
      <c r="P1442" s="207">
        <f>SUM(P1443:P1450)</f>
        <v>0</v>
      </c>
      <c r="Q1442" s="206"/>
      <c r="R1442" s="207">
        <f>SUM(R1443:R1450)</f>
        <v>0</v>
      </c>
      <c r="S1442" s="206"/>
      <c r="T1442" s="208">
        <f>SUM(T1443:T1450)</f>
        <v>0</v>
      </c>
      <c r="U1442" s="12"/>
      <c r="V1442" s="12"/>
      <c r="W1442" s="12"/>
      <c r="X1442" s="12"/>
      <c r="Y1442" s="12"/>
      <c r="Z1442" s="12"/>
      <c r="AA1442" s="12"/>
      <c r="AB1442" s="12"/>
      <c r="AC1442" s="12"/>
      <c r="AD1442" s="12"/>
      <c r="AE1442" s="12"/>
      <c r="AR1442" s="209" t="s">
        <v>80</v>
      </c>
      <c r="AT1442" s="210" t="s">
        <v>72</v>
      </c>
      <c r="AU1442" s="210" t="s">
        <v>80</v>
      </c>
      <c r="AY1442" s="209" t="s">
        <v>147</v>
      </c>
      <c r="BK1442" s="211">
        <f>SUM(BK1443:BK1450)</f>
        <v>0</v>
      </c>
    </row>
    <row r="1443" s="2" customFormat="1" ht="21.75" customHeight="1">
      <c r="A1443" s="38"/>
      <c r="B1443" s="39"/>
      <c r="C1443" s="214" t="s">
        <v>863</v>
      </c>
      <c r="D1443" s="214" t="s">
        <v>150</v>
      </c>
      <c r="E1443" s="215" t="s">
        <v>1276</v>
      </c>
      <c r="F1443" s="216" t="s">
        <v>1277</v>
      </c>
      <c r="G1443" s="217" t="s">
        <v>168</v>
      </c>
      <c r="H1443" s="218">
        <v>8.5800000000000001</v>
      </c>
      <c r="I1443" s="219"/>
      <c r="J1443" s="220">
        <f>ROUND(I1443*H1443,2)</f>
        <v>0</v>
      </c>
      <c r="K1443" s="216" t="s">
        <v>154</v>
      </c>
      <c r="L1443" s="44"/>
      <c r="M1443" s="221" t="s">
        <v>1</v>
      </c>
      <c r="N1443" s="222" t="s">
        <v>39</v>
      </c>
      <c r="O1443" s="91"/>
      <c r="P1443" s="223">
        <f>O1443*H1443</f>
        <v>0</v>
      </c>
      <c r="Q1443" s="223">
        <v>0</v>
      </c>
      <c r="R1443" s="223">
        <f>Q1443*H1443</f>
        <v>0</v>
      </c>
      <c r="S1443" s="223">
        <v>0</v>
      </c>
      <c r="T1443" s="224">
        <f>S1443*H1443</f>
        <v>0</v>
      </c>
      <c r="U1443" s="38"/>
      <c r="V1443" s="38"/>
      <c r="W1443" s="38"/>
      <c r="X1443" s="38"/>
      <c r="Y1443" s="38"/>
      <c r="Z1443" s="38"/>
      <c r="AA1443" s="38"/>
      <c r="AB1443" s="38"/>
      <c r="AC1443" s="38"/>
      <c r="AD1443" s="38"/>
      <c r="AE1443" s="38"/>
      <c r="AR1443" s="225" t="s">
        <v>155</v>
      </c>
      <c r="AT1443" s="225" t="s">
        <v>150</v>
      </c>
      <c r="AU1443" s="225" t="s">
        <v>156</v>
      </c>
      <c r="AY1443" s="17" t="s">
        <v>147</v>
      </c>
      <c r="BE1443" s="226">
        <f>IF(N1443="základní",J1443,0)</f>
        <v>0</v>
      </c>
      <c r="BF1443" s="226">
        <f>IF(N1443="snížená",J1443,0)</f>
        <v>0</v>
      </c>
      <c r="BG1443" s="226">
        <f>IF(N1443="zákl. přenesená",J1443,0)</f>
        <v>0</v>
      </c>
      <c r="BH1443" s="226">
        <f>IF(N1443="sníž. přenesená",J1443,0)</f>
        <v>0</v>
      </c>
      <c r="BI1443" s="226">
        <f>IF(N1443="nulová",J1443,0)</f>
        <v>0</v>
      </c>
      <c r="BJ1443" s="17" t="s">
        <v>156</v>
      </c>
      <c r="BK1443" s="226">
        <f>ROUND(I1443*H1443,2)</f>
        <v>0</v>
      </c>
      <c r="BL1443" s="17" t="s">
        <v>155</v>
      </c>
      <c r="BM1443" s="225" t="s">
        <v>1278</v>
      </c>
    </row>
    <row r="1444" s="13" customFormat="1">
      <c r="A1444" s="13"/>
      <c r="B1444" s="227"/>
      <c r="C1444" s="228"/>
      <c r="D1444" s="229" t="s">
        <v>157</v>
      </c>
      <c r="E1444" s="230" t="s">
        <v>1</v>
      </c>
      <c r="F1444" s="231" t="s">
        <v>1279</v>
      </c>
      <c r="G1444" s="228"/>
      <c r="H1444" s="230" t="s">
        <v>1</v>
      </c>
      <c r="I1444" s="232"/>
      <c r="J1444" s="228"/>
      <c r="K1444" s="228"/>
      <c r="L1444" s="233"/>
      <c r="M1444" s="234"/>
      <c r="N1444" s="235"/>
      <c r="O1444" s="235"/>
      <c r="P1444" s="235"/>
      <c r="Q1444" s="235"/>
      <c r="R1444" s="235"/>
      <c r="S1444" s="235"/>
      <c r="T1444" s="236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7" t="s">
        <v>157</v>
      </c>
      <c r="AU1444" s="237" t="s">
        <v>156</v>
      </c>
      <c r="AV1444" s="13" t="s">
        <v>80</v>
      </c>
      <c r="AW1444" s="13" t="s">
        <v>30</v>
      </c>
      <c r="AX1444" s="13" t="s">
        <v>14</v>
      </c>
      <c r="AY1444" s="237" t="s">
        <v>147</v>
      </c>
    </row>
    <row r="1445" s="14" customFormat="1">
      <c r="A1445" s="14"/>
      <c r="B1445" s="238"/>
      <c r="C1445" s="239"/>
      <c r="D1445" s="229" t="s">
        <v>157</v>
      </c>
      <c r="E1445" s="240" t="s">
        <v>1</v>
      </c>
      <c r="F1445" s="241" t="s">
        <v>1280</v>
      </c>
      <c r="G1445" s="239"/>
      <c r="H1445" s="242">
        <v>8.5800000000000001</v>
      </c>
      <c r="I1445" s="243"/>
      <c r="J1445" s="239"/>
      <c r="K1445" s="239"/>
      <c r="L1445" s="244"/>
      <c r="M1445" s="245"/>
      <c r="N1445" s="246"/>
      <c r="O1445" s="246"/>
      <c r="P1445" s="246"/>
      <c r="Q1445" s="246"/>
      <c r="R1445" s="246"/>
      <c r="S1445" s="246"/>
      <c r="T1445" s="247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48" t="s">
        <v>157</v>
      </c>
      <c r="AU1445" s="248" t="s">
        <v>156</v>
      </c>
      <c r="AV1445" s="14" t="s">
        <v>156</v>
      </c>
      <c r="AW1445" s="14" t="s">
        <v>30</v>
      </c>
      <c r="AX1445" s="14" t="s">
        <v>14</v>
      </c>
      <c r="AY1445" s="248" t="s">
        <v>147</v>
      </c>
    </row>
    <row r="1446" s="15" customFormat="1">
      <c r="A1446" s="15"/>
      <c r="B1446" s="249"/>
      <c r="C1446" s="250"/>
      <c r="D1446" s="229" t="s">
        <v>157</v>
      </c>
      <c r="E1446" s="251" t="s">
        <v>1</v>
      </c>
      <c r="F1446" s="252" t="s">
        <v>160</v>
      </c>
      <c r="G1446" s="250"/>
      <c r="H1446" s="253">
        <v>8.5800000000000001</v>
      </c>
      <c r="I1446" s="254"/>
      <c r="J1446" s="250"/>
      <c r="K1446" s="250"/>
      <c r="L1446" s="255"/>
      <c r="M1446" s="256"/>
      <c r="N1446" s="257"/>
      <c r="O1446" s="257"/>
      <c r="P1446" s="257"/>
      <c r="Q1446" s="257"/>
      <c r="R1446" s="257"/>
      <c r="S1446" s="257"/>
      <c r="T1446" s="258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15"/>
      <c r="AT1446" s="259" t="s">
        <v>157</v>
      </c>
      <c r="AU1446" s="259" t="s">
        <v>156</v>
      </c>
      <c r="AV1446" s="15" t="s">
        <v>155</v>
      </c>
      <c r="AW1446" s="15" t="s">
        <v>30</v>
      </c>
      <c r="AX1446" s="15" t="s">
        <v>80</v>
      </c>
      <c r="AY1446" s="259" t="s">
        <v>147</v>
      </c>
    </row>
    <row r="1447" s="2" customFormat="1" ht="24.15" customHeight="1">
      <c r="A1447" s="38"/>
      <c r="B1447" s="39"/>
      <c r="C1447" s="214" t="s">
        <v>1281</v>
      </c>
      <c r="D1447" s="214" t="s">
        <v>150</v>
      </c>
      <c r="E1447" s="215" t="s">
        <v>1282</v>
      </c>
      <c r="F1447" s="216" t="s">
        <v>1283</v>
      </c>
      <c r="G1447" s="217" t="s">
        <v>236</v>
      </c>
      <c r="H1447" s="218">
        <v>1</v>
      </c>
      <c r="I1447" s="219"/>
      <c r="J1447" s="220">
        <f>ROUND(I1447*H1447,2)</f>
        <v>0</v>
      </c>
      <c r="K1447" s="216" t="s">
        <v>154</v>
      </c>
      <c r="L1447" s="44"/>
      <c r="M1447" s="221" t="s">
        <v>1</v>
      </c>
      <c r="N1447" s="222" t="s">
        <v>39</v>
      </c>
      <c r="O1447" s="91"/>
      <c r="P1447" s="223">
        <f>O1447*H1447</f>
        <v>0</v>
      </c>
      <c r="Q1447" s="223">
        <v>0</v>
      </c>
      <c r="R1447" s="223">
        <f>Q1447*H1447</f>
        <v>0</v>
      </c>
      <c r="S1447" s="223">
        <v>0</v>
      </c>
      <c r="T1447" s="224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25" t="s">
        <v>155</v>
      </c>
      <c r="AT1447" s="225" t="s">
        <v>150</v>
      </c>
      <c r="AU1447" s="225" t="s">
        <v>156</v>
      </c>
      <c r="AY1447" s="17" t="s">
        <v>147</v>
      </c>
      <c r="BE1447" s="226">
        <f>IF(N1447="základní",J1447,0)</f>
        <v>0</v>
      </c>
      <c r="BF1447" s="226">
        <f>IF(N1447="snížená",J1447,0)</f>
        <v>0</v>
      </c>
      <c r="BG1447" s="226">
        <f>IF(N1447="zákl. přenesená",J1447,0)</f>
        <v>0</v>
      </c>
      <c r="BH1447" s="226">
        <f>IF(N1447="sníž. přenesená",J1447,0)</f>
        <v>0</v>
      </c>
      <c r="BI1447" s="226">
        <f>IF(N1447="nulová",J1447,0)</f>
        <v>0</v>
      </c>
      <c r="BJ1447" s="17" t="s">
        <v>156</v>
      </c>
      <c r="BK1447" s="226">
        <f>ROUND(I1447*H1447,2)</f>
        <v>0</v>
      </c>
      <c r="BL1447" s="17" t="s">
        <v>155</v>
      </c>
      <c r="BM1447" s="225" t="s">
        <v>1284</v>
      </c>
    </row>
    <row r="1448" s="13" customFormat="1">
      <c r="A1448" s="13"/>
      <c r="B1448" s="227"/>
      <c r="C1448" s="228"/>
      <c r="D1448" s="229" t="s">
        <v>157</v>
      </c>
      <c r="E1448" s="230" t="s">
        <v>1</v>
      </c>
      <c r="F1448" s="231" t="s">
        <v>1285</v>
      </c>
      <c r="G1448" s="228"/>
      <c r="H1448" s="230" t="s">
        <v>1</v>
      </c>
      <c r="I1448" s="232"/>
      <c r="J1448" s="228"/>
      <c r="K1448" s="228"/>
      <c r="L1448" s="233"/>
      <c r="M1448" s="234"/>
      <c r="N1448" s="235"/>
      <c r="O1448" s="235"/>
      <c r="P1448" s="235"/>
      <c r="Q1448" s="235"/>
      <c r="R1448" s="235"/>
      <c r="S1448" s="235"/>
      <c r="T1448" s="236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7" t="s">
        <v>157</v>
      </c>
      <c r="AU1448" s="237" t="s">
        <v>156</v>
      </c>
      <c r="AV1448" s="13" t="s">
        <v>80</v>
      </c>
      <c r="AW1448" s="13" t="s">
        <v>30</v>
      </c>
      <c r="AX1448" s="13" t="s">
        <v>14</v>
      </c>
      <c r="AY1448" s="237" t="s">
        <v>147</v>
      </c>
    </row>
    <row r="1449" s="14" customFormat="1">
      <c r="A1449" s="14"/>
      <c r="B1449" s="238"/>
      <c r="C1449" s="239"/>
      <c r="D1449" s="229" t="s">
        <v>157</v>
      </c>
      <c r="E1449" s="240" t="s">
        <v>1</v>
      </c>
      <c r="F1449" s="241" t="s">
        <v>80</v>
      </c>
      <c r="G1449" s="239"/>
      <c r="H1449" s="242">
        <v>1</v>
      </c>
      <c r="I1449" s="243"/>
      <c r="J1449" s="239"/>
      <c r="K1449" s="239"/>
      <c r="L1449" s="244"/>
      <c r="M1449" s="245"/>
      <c r="N1449" s="246"/>
      <c r="O1449" s="246"/>
      <c r="P1449" s="246"/>
      <c r="Q1449" s="246"/>
      <c r="R1449" s="246"/>
      <c r="S1449" s="246"/>
      <c r="T1449" s="247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48" t="s">
        <v>157</v>
      </c>
      <c r="AU1449" s="248" t="s">
        <v>156</v>
      </c>
      <c r="AV1449" s="14" t="s">
        <v>156</v>
      </c>
      <c r="AW1449" s="14" t="s">
        <v>30</v>
      </c>
      <c r="AX1449" s="14" t="s">
        <v>14</v>
      </c>
      <c r="AY1449" s="248" t="s">
        <v>147</v>
      </c>
    </row>
    <row r="1450" s="15" customFormat="1">
      <c r="A1450" s="15"/>
      <c r="B1450" s="249"/>
      <c r="C1450" s="250"/>
      <c r="D1450" s="229" t="s">
        <v>157</v>
      </c>
      <c r="E1450" s="251" t="s">
        <v>1</v>
      </c>
      <c r="F1450" s="252" t="s">
        <v>160</v>
      </c>
      <c r="G1450" s="250"/>
      <c r="H1450" s="253">
        <v>1</v>
      </c>
      <c r="I1450" s="254"/>
      <c r="J1450" s="250"/>
      <c r="K1450" s="250"/>
      <c r="L1450" s="255"/>
      <c r="M1450" s="256"/>
      <c r="N1450" s="257"/>
      <c r="O1450" s="257"/>
      <c r="P1450" s="257"/>
      <c r="Q1450" s="257"/>
      <c r="R1450" s="257"/>
      <c r="S1450" s="257"/>
      <c r="T1450" s="258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59" t="s">
        <v>157</v>
      </c>
      <c r="AU1450" s="259" t="s">
        <v>156</v>
      </c>
      <c r="AV1450" s="15" t="s">
        <v>155</v>
      </c>
      <c r="AW1450" s="15" t="s">
        <v>30</v>
      </c>
      <c r="AX1450" s="15" t="s">
        <v>80</v>
      </c>
      <c r="AY1450" s="259" t="s">
        <v>147</v>
      </c>
    </row>
    <row r="1451" s="12" customFormat="1" ht="22.8" customHeight="1">
      <c r="A1451" s="12"/>
      <c r="B1451" s="198"/>
      <c r="C1451" s="199"/>
      <c r="D1451" s="200" t="s">
        <v>72</v>
      </c>
      <c r="E1451" s="212" t="s">
        <v>428</v>
      </c>
      <c r="F1451" s="212" t="s">
        <v>429</v>
      </c>
      <c r="G1451" s="199"/>
      <c r="H1451" s="199"/>
      <c r="I1451" s="202"/>
      <c r="J1451" s="213">
        <f>BK1451</f>
        <v>0</v>
      </c>
      <c r="K1451" s="199"/>
      <c r="L1451" s="204"/>
      <c r="M1451" s="205"/>
      <c r="N1451" s="206"/>
      <c r="O1451" s="206"/>
      <c r="P1451" s="207">
        <f>SUM(P1452:P1481)</f>
        <v>0</v>
      </c>
      <c r="Q1451" s="206"/>
      <c r="R1451" s="207">
        <f>SUM(R1452:R1481)</f>
        <v>0</v>
      </c>
      <c r="S1451" s="206"/>
      <c r="T1451" s="208">
        <f>SUM(T1452:T1481)</f>
        <v>0</v>
      </c>
      <c r="U1451" s="12"/>
      <c r="V1451" s="12"/>
      <c r="W1451" s="12"/>
      <c r="X1451" s="12"/>
      <c r="Y1451" s="12"/>
      <c r="Z1451" s="12"/>
      <c r="AA1451" s="12"/>
      <c r="AB1451" s="12"/>
      <c r="AC1451" s="12"/>
      <c r="AD1451" s="12"/>
      <c r="AE1451" s="12"/>
      <c r="AR1451" s="209" t="s">
        <v>80</v>
      </c>
      <c r="AT1451" s="210" t="s">
        <v>72</v>
      </c>
      <c r="AU1451" s="210" t="s">
        <v>80</v>
      </c>
      <c r="AY1451" s="209" t="s">
        <v>147</v>
      </c>
      <c r="BK1451" s="211">
        <f>SUM(BK1452:BK1481)</f>
        <v>0</v>
      </c>
    </row>
    <row r="1452" s="2" customFormat="1" ht="21.75" customHeight="1">
      <c r="A1452" s="38"/>
      <c r="B1452" s="39"/>
      <c r="C1452" s="214" t="s">
        <v>865</v>
      </c>
      <c r="D1452" s="214" t="s">
        <v>150</v>
      </c>
      <c r="E1452" s="215" t="s">
        <v>445</v>
      </c>
      <c r="F1452" s="216" t="s">
        <v>446</v>
      </c>
      <c r="G1452" s="217" t="s">
        <v>168</v>
      </c>
      <c r="H1452" s="218">
        <v>3.778</v>
      </c>
      <c r="I1452" s="219"/>
      <c r="J1452" s="220">
        <f>ROUND(I1452*H1452,2)</f>
        <v>0</v>
      </c>
      <c r="K1452" s="216" t="s">
        <v>154</v>
      </c>
      <c r="L1452" s="44"/>
      <c r="M1452" s="221" t="s">
        <v>1</v>
      </c>
      <c r="N1452" s="222" t="s">
        <v>39</v>
      </c>
      <c r="O1452" s="91"/>
      <c r="P1452" s="223">
        <f>O1452*H1452</f>
        <v>0</v>
      </c>
      <c r="Q1452" s="223">
        <v>0</v>
      </c>
      <c r="R1452" s="223">
        <f>Q1452*H1452</f>
        <v>0</v>
      </c>
      <c r="S1452" s="223">
        <v>0</v>
      </c>
      <c r="T1452" s="224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225" t="s">
        <v>155</v>
      </c>
      <c r="AT1452" s="225" t="s">
        <v>150</v>
      </c>
      <c r="AU1452" s="225" t="s">
        <v>156</v>
      </c>
      <c r="AY1452" s="17" t="s">
        <v>147</v>
      </c>
      <c r="BE1452" s="226">
        <f>IF(N1452="základní",J1452,0)</f>
        <v>0</v>
      </c>
      <c r="BF1452" s="226">
        <f>IF(N1452="snížená",J1452,0)</f>
        <v>0</v>
      </c>
      <c r="BG1452" s="226">
        <f>IF(N1452="zákl. přenesená",J1452,0)</f>
        <v>0</v>
      </c>
      <c r="BH1452" s="226">
        <f>IF(N1452="sníž. přenesená",J1452,0)</f>
        <v>0</v>
      </c>
      <c r="BI1452" s="226">
        <f>IF(N1452="nulová",J1452,0)</f>
        <v>0</v>
      </c>
      <c r="BJ1452" s="17" t="s">
        <v>156</v>
      </c>
      <c r="BK1452" s="226">
        <f>ROUND(I1452*H1452,2)</f>
        <v>0</v>
      </c>
      <c r="BL1452" s="17" t="s">
        <v>155</v>
      </c>
      <c r="BM1452" s="225" t="s">
        <v>1286</v>
      </c>
    </row>
    <row r="1453" s="13" customFormat="1">
      <c r="A1453" s="13"/>
      <c r="B1453" s="227"/>
      <c r="C1453" s="228"/>
      <c r="D1453" s="229" t="s">
        <v>157</v>
      </c>
      <c r="E1453" s="230" t="s">
        <v>1</v>
      </c>
      <c r="F1453" s="231" t="s">
        <v>1287</v>
      </c>
      <c r="G1453" s="228"/>
      <c r="H1453" s="230" t="s">
        <v>1</v>
      </c>
      <c r="I1453" s="232"/>
      <c r="J1453" s="228"/>
      <c r="K1453" s="228"/>
      <c r="L1453" s="233"/>
      <c r="M1453" s="234"/>
      <c r="N1453" s="235"/>
      <c r="O1453" s="235"/>
      <c r="P1453" s="235"/>
      <c r="Q1453" s="235"/>
      <c r="R1453" s="235"/>
      <c r="S1453" s="235"/>
      <c r="T1453" s="236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7" t="s">
        <v>157</v>
      </c>
      <c r="AU1453" s="237" t="s">
        <v>156</v>
      </c>
      <c r="AV1453" s="13" t="s">
        <v>80</v>
      </c>
      <c r="AW1453" s="13" t="s">
        <v>30</v>
      </c>
      <c r="AX1453" s="13" t="s">
        <v>14</v>
      </c>
      <c r="AY1453" s="237" t="s">
        <v>147</v>
      </c>
    </row>
    <row r="1454" s="14" customFormat="1">
      <c r="A1454" s="14"/>
      <c r="B1454" s="238"/>
      <c r="C1454" s="239"/>
      <c r="D1454" s="229" t="s">
        <v>157</v>
      </c>
      <c r="E1454" s="240" t="s">
        <v>1</v>
      </c>
      <c r="F1454" s="241" t="s">
        <v>1288</v>
      </c>
      <c r="G1454" s="239"/>
      <c r="H1454" s="242">
        <v>3.1880000000000002</v>
      </c>
      <c r="I1454" s="243"/>
      <c r="J1454" s="239"/>
      <c r="K1454" s="239"/>
      <c r="L1454" s="244"/>
      <c r="M1454" s="245"/>
      <c r="N1454" s="246"/>
      <c r="O1454" s="246"/>
      <c r="P1454" s="246"/>
      <c r="Q1454" s="246"/>
      <c r="R1454" s="246"/>
      <c r="S1454" s="246"/>
      <c r="T1454" s="247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48" t="s">
        <v>157</v>
      </c>
      <c r="AU1454" s="248" t="s">
        <v>156</v>
      </c>
      <c r="AV1454" s="14" t="s">
        <v>156</v>
      </c>
      <c r="AW1454" s="14" t="s">
        <v>30</v>
      </c>
      <c r="AX1454" s="14" t="s">
        <v>14</v>
      </c>
      <c r="AY1454" s="248" t="s">
        <v>147</v>
      </c>
    </row>
    <row r="1455" s="13" customFormat="1">
      <c r="A1455" s="13"/>
      <c r="B1455" s="227"/>
      <c r="C1455" s="228"/>
      <c r="D1455" s="229" t="s">
        <v>157</v>
      </c>
      <c r="E1455" s="230" t="s">
        <v>1</v>
      </c>
      <c r="F1455" s="231" t="s">
        <v>1289</v>
      </c>
      <c r="G1455" s="228"/>
      <c r="H1455" s="230" t="s">
        <v>1</v>
      </c>
      <c r="I1455" s="232"/>
      <c r="J1455" s="228"/>
      <c r="K1455" s="228"/>
      <c r="L1455" s="233"/>
      <c r="M1455" s="234"/>
      <c r="N1455" s="235"/>
      <c r="O1455" s="235"/>
      <c r="P1455" s="235"/>
      <c r="Q1455" s="235"/>
      <c r="R1455" s="235"/>
      <c r="S1455" s="235"/>
      <c r="T1455" s="236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7" t="s">
        <v>157</v>
      </c>
      <c r="AU1455" s="237" t="s">
        <v>156</v>
      </c>
      <c r="AV1455" s="13" t="s">
        <v>80</v>
      </c>
      <c r="AW1455" s="13" t="s">
        <v>30</v>
      </c>
      <c r="AX1455" s="13" t="s">
        <v>14</v>
      </c>
      <c r="AY1455" s="237" t="s">
        <v>147</v>
      </c>
    </row>
    <row r="1456" s="14" customFormat="1">
      <c r="A1456" s="14"/>
      <c r="B1456" s="238"/>
      <c r="C1456" s="239"/>
      <c r="D1456" s="229" t="s">
        <v>157</v>
      </c>
      <c r="E1456" s="240" t="s">
        <v>1</v>
      </c>
      <c r="F1456" s="241" t="s">
        <v>1290</v>
      </c>
      <c r="G1456" s="239"/>
      <c r="H1456" s="242">
        <v>0.41999999999999998</v>
      </c>
      <c r="I1456" s="243"/>
      <c r="J1456" s="239"/>
      <c r="K1456" s="239"/>
      <c r="L1456" s="244"/>
      <c r="M1456" s="245"/>
      <c r="N1456" s="246"/>
      <c r="O1456" s="246"/>
      <c r="P1456" s="246"/>
      <c r="Q1456" s="246"/>
      <c r="R1456" s="246"/>
      <c r="S1456" s="246"/>
      <c r="T1456" s="247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48" t="s">
        <v>157</v>
      </c>
      <c r="AU1456" s="248" t="s">
        <v>156</v>
      </c>
      <c r="AV1456" s="14" t="s">
        <v>156</v>
      </c>
      <c r="AW1456" s="14" t="s">
        <v>30</v>
      </c>
      <c r="AX1456" s="14" t="s">
        <v>14</v>
      </c>
      <c r="AY1456" s="248" t="s">
        <v>147</v>
      </c>
    </row>
    <row r="1457" s="14" customFormat="1">
      <c r="A1457" s="14"/>
      <c r="B1457" s="238"/>
      <c r="C1457" s="239"/>
      <c r="D1457" s="229" t="s">
        <v>157</v>
      </c>
      <c r="E1457" s="240" t="s">
        <v>1</v>
      </c>
      <c r="F1457" s="241" t="s">
        <v>1291</v>
      </c>
      <c r="G1457" s="239"/>
      <c r="H1457" s="242">
        <v>0.17000000000000001</v>
      </c>
      <c r="I1457" s="243"/>
      <c r="J1457" s="239"/>
      <c r="K1457" s="239"/>
      <c r="L1457" s="244"/>
      <c r="M1457" s="245"/>
      <c r="N1457" s="246"/>
      <c r="O1457" s="246"/>
      <c r="P1457" s="246"/>
      <c r="Q1457" s="246"/>
      <c r="R1457" s="246"/>
      <c r="S1457" s="246"/>
      <c r="T1457" s="247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48" t="s">
        <v>157</v>
      </c>
      <c r="AU1457" s="248" t="s">
        <v>156</v>
      </c>
      <c r="AV1457" s="14" t="s">
        <v>156</v>
      </c>
      <c r="AW1457" s="14" t="s">
        <v>30</v>
      </c>
      <c r="AX1457" s="14" t="s">
        <v>14</v>
      </c>
      <c r="AY1457" s="248" t="s">
        <v>147</v>
      </c>
    </row>
    <row r="1458" s="15" customFormat="1">
      <c r="A1458" s="15"/>
      <c r="B1458" s="249"/>
      <c r="C1458" s="250"/>
      <c r="D1458" s="229" t="s">
        <v>157</v>
      </c>
      <c r="E1458" s="251" t="s">
        <v>1</v>
      </c>
      <c r="F1458" s="252" t="s">
        <v>160</v>
      </c>
      <c r="G1458" s="250"/>
      <c r="H1458" s="253">
        <v>3.778</v>
      </c>
      <c r="I1458" s="254"/>
      <c r="J1458" s="250"/>
      <c r="K1458" s="250"/>
      <c r="L1458" s="255"/>
      <c r="M1458" s="256"/>
      <c r="N1458" s="257"/>
      <c r="O1458" s="257"/>
      <c r="P1458" s="257"/>
      <c r="Q1458" s="257"/>
      <c r="R1458" s="257"/>
      <c r="S1458" s="257"/>
      <c r="T1458" s="258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59" t="s">
        <v>157</v>
      </c>
      <c r="AU1458" s="259" t="s">
        <v>156</v>
      </c>
      <c r="AV1458" s="15" t="s">
        <v>155</v>
      </c>
      <c r="AW1458" s="15" t="s">
        <v>30</v>
      </c>
      <c r="AX1458" s="15" t="s">
        <v>80</v>
      </c>
      <c r="AY1458" s="259" t="s">
        <v>147</v>
      </c>
    </row>
    <row r="1459" s="2" customFormat="1" ht="24.15" customHeight="1">
      <c r="A1459" s="38"/>
      <c r="B1459" s="39"/>
      <c r="C1459" s="214" t="s">
        <v>1292</v>
      </c>
      <c r="D1459" s="214" t="s">
        <v>150</v>
      </c>
      <c r="E1459" s="215" t="s">
        <v>460</v>
      </c>
      <c r="F1459" s="216" t="s">
        <v>461</v>
      </c>
      <c r="G1459" s="217" t="s">
        <v>168</v>
      </c>
      <c r="H1459" s="218">
        <v>0.58999999999999997</v>
      </c>
      <c r="I1459" s="219"/>
      <c r="J1459" s="220">
        <f>ROUND(I1459*H1459,2)</f>
        <v>0</v>
      </c>
      <c r="K1459" s="216" t="s">
        <v>154</v>
      </c>
      <c r="L1459" s="44"/>
      <c r="M1459" s="221" t="s">
        <v>1</v>
      </c>
      <c r="N1459" s="222" t="s">
        <v>39</v>
      </c>
      <c r="O1459" s="91"/>
      <c r="P1459" s="223">
        <f>O1459*H1459</f>
        <v>0</v>
      </c>
      <c r="Q1459" s="223">
        <v>0</v>
      </c>
      <c r="R1459" s="223">
        <f>Q1459*H1459</f>
        <v>0</v>
      </c>
      <c r="S1459" s="223">
        <v>0</v>
      </c>
      <c r="T1459" s="224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25" t="s">
        <v>155</v>
      </c>
      <c r="AT1459" s="225" t="s">
        <v>150</v>
      </c>
      <c r="AU1459" s="225" t="s">
        <v>156</v>
      </c>
      <c r="AY1459" s="17" t="s">
        <v>147</v>
      </c>
      <c r="BE1459" s="226">
        <f>IF(N1459="základní",J1459,0)</f>
        <v>0</v>
      </c>
      <c r="BF1459" s="226">
        <f>IF(N1459="snížená",J1459,0)</f>
        <v>0</v>
      </c>
      <c r="BG1459" s="226">
        <f>IF(N1459="zákl. přenesená",J1459,0)</f>
        <v>0</v>
      </c>
      <c r="BH1459" s="226">
        <f>IF(N1459="sníž. přenesená",J1459,0)</f>
        <v>0</v>
      </c>
      <c r="BI1459" s="226">
        <f>IF(N1459="nulová",J1459,0)</f>
        <v>0</v>
      </c>
      <c r="BJ1459" s="17" t="s">
        <v>156</v>
      </c>
      <c r="BK1459" s="226">
        <f>ROUND(I1459*H1459,2)</f>
        <v>0</v>
      </c>
      <c r="BL1459" s="17" t="s">
        <v>155</v>
      </c>
      <c r="BM1459" s="225" t="s">
        <v>1293</v>
      </c>
    </row>
    <row r="1460" s="13" customFormat="1">
      <c r="A1460" s="13"/>
      <c r="B1460" s="227"/>
      <c r="C1460" s="228"/>
      <c r="D1460" s="229" t="s">
        <v>157</v>
      </c>
      <c r="E1460" s="230" t="s">
        <v>1</v>
      </c>
      <c r="F1460" s="231" t="s">
        <v>1289</v>
      </c>
      <c r="G1460" s="228"/>
      <c r="H1460" s="230" t="s">
        <v>1</v>
      </c>
      <c r="I1460" s="232"/>
      <c r="J1460" s="228"/>
      <c r="K1460" s="228"/>
      <c r="L1460" s="233"/>
      <c r="M1460" s="234"/>
      <c r="N1460" s="235"/>
      <c r="O1460" s="235"/>
      <c r="P1460" s="235"/>
      <c r="Q1460" s="235"/>
      <c r="R1460" s="235"/>
      <c r="S1460" s="235"/>
      <c r="T1460" s="236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7" t="s">
        <v>157</v>
      </c>
      <c r="AU1460" s="237" t="s">
        <v>156</v>
      </c>
      <c r="AV1460" s="13" t="s">
        <v>80</v>
      </c>
      <c r="AW1460" s="13" t="s">
        <v>30</v>
      </c>
      <c r="AX1460" s="13" t="s">
        <v>14</v>
      </c>
      <c r="AY1460" s="237" t="s">
        <v>147</v>
      </c>
    </row>
    <row r="1461" s="14" customFormat="1">
      <c r="A1461" s="14"/>
      <c r="B1461" s="238"/>
      <c r="C1461" s="239"/>
      <c r="D1461" s="229" t="s">
        <v>157</v>
      </c>
      <c r="E1461" s="240" t="s">
        <v>1</v>
      </c>
      <c r="F1461" s="241" t="s">
        <v>1290</v>
      </c>
      <c r="G1461" s="239"/>
      <c r="H1461" s="242">
        <v>0.41999999999999998</v>
      </c>
      <c r="I1461" s="243"/>
      <c r="J1461" s="239"/>
      <c r="K1461" s="239"/>
      <c r="L1461" s="244"/>
      <c r="M1461" s="245"/>
      <c r="N1461" s="246"/>
      <c r="O1461" s="246"/>
      <c r="P1461" s="246"/>
      <c r="Q1461" s="246"/>
      <c r="R1461" s="246"/>
      <c r="S1461" s="246"/>
      <c r="T1461" s="247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48" t="s">
        <v>157</v>
      </c>
      <c r="AU1461" s="248" t="s">
        <v>156</v>
      </c>
      <c r="AV1461" s="14" t="s">
        <v>156</v>
      </c>
      <c r="AW1461" s="14" t="s">
        <v>30</v>
      </c>
      <c r="AX1461" s="14" t="s">
        <v>14</v>
      </c>
      <c r="AY1461" s="248" t="s">
        <v>147</v>
      </c>
    </row>
    <row r="1462" s="14" customFormat="1">
      <c r="A1462" s="14"/>
      <c r="B1462" s="238"/>
      <c r="C1462" s="239"/>
      <c r="D1462" s="229" t="s">
        <v>157</v>
      </c>
      <c r="E1462" s="240" t="s">
        <v>1</v>
      </c>
      <c r="F1462" s="241" t="s">
        <v>1291</v>
      </c>
      <c r="G1462" s="239"/>
      <c r="H1462" s="242">
        <v>0.17000000000000001</v>
      </c>
      <c r="I1462" s="243"/>
      <c r="J1462" s="239"/>
      <c r="K1462" s="239"/>
      <c r="L1462" s="244"/>
      <c r="M1462" s="245"/>
      <c r="N1462" s="246"/>
      <c r="O1462" s="246"/>
      <c r="P1462" s="246"/>
      <c r="Q1462" s="246"/>
      <c r="R1462" s="246"/>
      <c r="S1462" s="246"/>
      <c r="T1462" s="247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48" t="s">
        <v>157</v>
      </c>
      <c r="AU1462" s="248" t="s">
        <v>156</v>
      </c>
      <c r="AV1462" s="14" t="s">
        <v>156</v>
      </c>
      <c r="AW1462" s="14" t="s">
        <v>30</v>
      </c>
      <c r="AX1462" s="14" t="s">
        <v>14</v>
      </c>
      <c r="AY1462" s="248" t="s">
        <v>147</v>
      </c>
    </row>
    <row r="1463" s="15" customFormat="1">
      <c r="A1463" s="15"/>
      <c r="B1463" s="249"/>
      <c r="C1463" s="250"/>
      <c r="D1463" s="229" t="s">
        <v>157</v>
      </c>
      <c r="E1463" s="251" t="s">
        <v>1</v>
      </c>
      <c r="F1463" s="252" t="s">
        <v>160</v>
      </c>
      <c r="G1463" s="250"/>
      <c r="H1463" s="253">
        <v>0.58999999999999997</v>
      </c>
      <c r="I1463" s="254"/>
      <c r="J1463" s="250"/>
      <c r="K1463" s="250"/>
      <c r="L1463" s="255"/>
      <c r="M1463" s="256"/>
      <c r="N1463" s="257"/>
      <c r="O1463" s="257"/>
      <c r="P1463" s="257"/>
      <c r="Q1463" s="257"/>
      <c r="R1463" s="257"/>
      <c r="S1463" s="257"/>
      <c r="T1463" s="258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259" t="s">
        <v>157</v>
      </c>
      <c r="AU1463" s="259" t="s">
        <v>156</v>
      </c>
      <c r="AV1463" s="15" t="s">
        <v>155</v>
      </c>
      <c r="AW1463" s="15" t="s">
        <v>30</v>
      </c>
      <c r="AX1463" s="15" t="s">
        <v>80</v>
      </c>
      <c r="AY1463" s="259" t="s">
        <v>147</v>
      </c>
    </row>
    <row r="1464" s="2" customFormat="1" ht="21.75" customHeight="1">
      <c r="A1464" s="38"/>
      <c r="B1464" s="39"/>
      <c r="C1464" s="214" t="s">
        <v>867</v>
      </c>
      <c r="D1464" s="214" t="s">
        <v>150</v>
      </c>
      <c r="E1464" s="215" t="s">
        <v>511</v>
      </c>
      <c r="F1464" s="216" t="s">
        <v>512</v>
      </c>
      <c r="G1464" s="217" t="s">
        <v>168</v>
      </c>
      <c r="H1464" s="218">
        <v>3.1880000000000002</v>
      </c>
      <c r="I1464" s="219"/>
      <c r="J1464" s="220">
        <f>ROUND(I1464*H1464,2)</f>
        <v>0</v>
      </c>
      <c r="K1464" s="216" t="s">
        <v>154</v>
      </c>
      <c r="L1464" s="44"/>
      <c r="M1464" s="221" t="s">
        <v>1</v>
      </c>
      <c r="N1464" s="222" t="s">
        <v>39</v>
      </c>
      <c r="O1464" s="91"/>
      <c r="P1464" s="223">
        <f>O1464*H1464</f>
        <v>0</v>
      </c>
      <c r="Q1464" s="223">
        <v>0</v>
      </c>
      <c r="R1464" s="223">
        <f>Q1464*H1464</f>
        <v>0</v>
      </c>
      <c r="S1464" s="223">
        <v>0</v>
      </c>
      <c r="T1464" s="224">
        <f>S1464*H1464</f>
        <v>0</v>
      </c>
      <c r="U1464" s="38"/>
      <c r="V1464" s="38"/>
      <c r="W1464" s="38"/>
      <c r="X1464" s="38"/>
      <c r="Y1464" s="38"/>
      <c r="Z1464" s="38"/>
      <c r="AA1464" s="38"/>
      <c r="AB1464" s="38"/>
      <c r="AC1464" s="38"/>
      <c r="AD1464" s="38"/>
      <c r="AE1464" s="38"/>
      <c r="AR1464" s="225" t="s">
        <v>155</v>
      </c>
      <c r="AT1464" s="225" t="s">
        <v>150</v>
      </c>
      <c r="AU1464" s="225" t="s">
        <v>156</v>
      </c>
      <c r="AY1464" s="17" t="s">
        <v>147</v>
      </c>
      <c r="BE1464" s="226">
        <f>IF(N1464="základní",J1464,0)</f>
        <v>0</v>
      </c>
      <c r="BF1464" s="226">
        <f>IF(N1464="snížená",J1464,0)</f>
        <v>0</v>
      </c>
      <c r="BG1464" s="226">
        <f>IF(N1464="zákl. přenesená",J1464,0)</f>
        <v>0</v>
      </c>
      <c r="BH1464" s="226">
        <f>IF(N1464="sníž. přenesená",J1464,0)</f>
        <v>0</v>
      </c>
      <c r="BI1464" s="226">
        <f>IF(N1464="nulová",J1464,0)</f>
        <v>0</v>
      </c>
      <c r="BJ1464" s="17" t="s">
        <v>156</v>
      </c>
      <c r="BK1464" s="226">
        <f>ROUND(I1464*H1464,2)</f>
        <v>0</v>
      </c>
      <c r="BL1464" s="17" t="s">
        <v>155</v>
      </c>
      <c r="BM1464" s="225" t="s">
        <v>1294</v>
      </c>
    </row>
    <row r="1465" s="13" customFormat="1">
      <c r="A1465" s="13"/>
      <c r="B1465" s="227"/>
      <c r="C1465" s="228"/>
      <c r="D1465" s="229" t="s">
        <v>157</v>
      </c>
      <c r="E1465" s="230" t="s">
        <v>1</v>
      </c>
      <c r="F1465" s="231" t="s">
        <v>1287</v>
      </c>
      <c r="G1465" s="228"/>
      <c r="H1465" s="230" t="s">
        <v>1</v>
      </c>
      <c r="I1465" s="232"/>
      <c r="J1465" s="228"/>
      <c r="K1465" s="228"/>
      <c r="L1465" s="233"/>
      <c r="M1465" s="234"/>
      <c r="N1465" s="235"/>
      <c r="O1465" s="235"/>
      <c r="P1465" s="235"/>
      <c r="Q1465" s="235"/>
      <c r="R1465" s="235"/>
      <c r="S1465" s="235"/>
      <c r="T1465" s="236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7" t="s">
        <v>157</v>
      </c>
      <c r="AU1465" s="237" t="s">
        <v>156</v>
      </c>
      <c r="AV1465" s="13" t="s">
        <v>80</v>
      </c>
      <c r="AW1465" s="13" t="s">
        <v>30</v>
      </c>
      <c r="AX1465" s="13" t="s">
        <v>14</v>
      </c>
      <c r="AY1465" s="237" t="s">
        <v>147</v>
      </c>
    </row>
    <row r="1466" s="14" customFormat="1">
      <c r="A1466" s="14"/>
      <c r="B1466" s="238"/>
      <c r="C1466" s="239"/>
      <c r="D1466" s="229" t="s">
        <v>157</v>
      </c>
      <c r="E1466" s="240" t="s">
        <v>1</v>
      </c>
      <c r="F1466" s="241" t="s">
        <v>1288</v>
      </c>
      <c r="G1466" s="239"/>
      <c r="H1466" s="242">
        <v>3.1880000000000002</v>
      </c>
      <c r="I1466" s="243"/>
      <c r="J1466" s="239"/>
      <c r="K1466" s="239"/>
      <c r="L1466" s="244"/>
      <c r="M1466" s="245"/>
      <c r="N1466" s="246"/>
      <c r="O1466" s="246"/>
      <c r="P1466" s="246"/>
      <c r="Q1466" s="246"/>
      <c r="R1466" s="246"/>
      <c r="S1466" s="246"/>
      <c r="T1466" s="247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48" t="s">
        <v>157</v>
      </c>
      <c r="AU1466" s="248" t="s">
        <v>156</v>
      </c>
      <c r="AV1466" s="14" t="s">
        <v>156</v>
      </c>
      <c r="AW1466" s="14" t="s">
        <v>30</v>
      </c>
      <c r="AX1466" s="14" t="s">
        <v>14</v>
      </c>
      <c r="AY1466" s="248" t="s">
        <v>147</v>
      </c>
    </row>
    <row r="1467" s="15" customFormat="1">
      <c r="A1467" s="15"/>
      <c r="B1467" s="249"/>
      <c r="C1467" s="250"/>
      <c r="D1467" s="229" t="s">
        <v>157</v>
      </c>
      <c r="E1467" s="251" t="s">
        <v>1</v>
      </c>
      <c r="F1467" s="252" t="s">
        <v>160</v>
      </c>
      <c r="G1467" s="250"/>
      <c r="H1467" s="253">
        <v>3.1880000000000002</v>
      </c>
      <c r="I1467" s="254"/>
      <c r="J1467" s="250"/>
      <c r="K1467" s="250"/>
      <c r="L1467" s="255"/>
      <c r="M1467" s="256"/>
      <c r="N1467" s="257"/>
      <c r="O1467" s="257"/>
      <c r="P1467" s="257"/>
      <c r="Q1467" s="257"/>
      <c r="R1467" s="257"/>
      <c r="S1467" s="257"/>
      <c r="T1467" s="258"/>
      <c r="U1467" s="15"/>
      <c r="V1467" s="15"/>
      <c r="W1467" s="15"/>
      <c r="X1467" s="15"/>
      <c r="Y1467" s="15"/>
      <c r="Z1467" s="15"/>
      <c r="AA1467" s="15"/>
      <c r="AB1467" s="15"/>
      <c r="AC1467" s="15"/>
      <c r="AD1467" s="15"/>
      <c r="AE1467" s="15"/>
      <c r="AT1467" s="259" t="s">
        <v>157</v>
      </c>
      <c r="AU1467" s="259" t="s">
        <v>156</v>
      </c>
      <c r="AV1467" s="15" t="s">
        <v>155</v>
      </c>
      <c r="AW1467" s="15" t="s">
        <v>30</v>
      </c>
      <c r="AX1467" s="15" t="s">
        <v>80</v>
      </c>
      <c r="AY1467" s="259" t="s">
        <v>147</v>
      </c>
    </row>
    <row r="1468" s="2" customFormat="1" ht="33" customHeight="1">
      <c r="A1468" s="38"/>
      <c r="B1468" s="39"/>
      <c r="C1468" s="214" t="s">
        <v>1295</v>
      </c>
      <c r="D1468" s="214" t="s">
        <v>150</v>
      </c>
      <c r="E1468" s="215" t="s">
        <v>516</v>
      </c>
      <c r="F1468" s="216" t="s">
        <v>517</v>
      </c>
      <c r="G1468" s="217" t="s">
        <v>168</v>
      </c>
      <c r="H1468" s="218">
        <v>6.375</v>
      </c>
      <c r="I1468" s="219"/>
      <c r="J1468" s="220">
        <f>ROUND(I1468*H1468,2)</f>
        <v>0</v>
      </c>
      <c r="K1468" s="216" t="s">
        <v>154</v>
      </c>
      <c r="L1468" s="44"/>
      <c r="M1468" s="221" t="s">
        <v>1</v>
      </c>
      <c r="N1468" s="222" t="s">
        <v>39</v>
      </c>
      <c r="O1468" s="91"/>
      <c r="P1468" s="223">
        <f>O1468*H1468</f>
        <v>0</v>
      </c>
      <c r="Q1468" s="223">
        <v>0</v>
      </c>
      <c r="R1468" s="223">
        <f>Q1468*H1468</f>
        <v>0</v>
      </c>
      <c r="S1468" s="223">
        <v>0</v>
      </c>
      <c r="T1468" s="224">
        <f>S1468*H1468</f>
        <v>0</v>
      </c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R1468" s="225" t="s">
        <v>155</v>
      </c>
      <c r="AT1468" s="225" t="s">
        <v>150</v>
      </c>
      <c r="AU1468" s="225" t="s">
        <v>156</v>
      </c>
      <c r="AY1468" s="17" t="s">
        <v>147</v>
      </c>
      <c r="BE1468" s="226">
        <f>IF(N1468="základní",J1468,0)</f>
        <v>0</v>
      </c>
      <c r="BF1468" s="226">
        <f>IF(N1468="snížená",J1468,0)</f>
        <v>0</v>
      </c>
      <c r="BG1468" s="226">
        <f>IF(N1468="zákl. přenesená",J1468,0)</f>
        <v>0</v>
      </c>
      <c r="BH1468" s="226">
        <f>IF(N1468="sníž. přenesená",J1468,0)</f>
        <v>0</v>
      </c>
      <c r="BI1468" s="226">
        <f>IF(N1468="nulová",J1468,0)</f>
        <v>0</v>
      </c>
      <c r="BJ1468" s="17" t="s">
        <v>156</v>
      </c>
      <c r="BK1468" s="226">
        <f>ROUND(I1468*H1468,2)</f>
        <v>0</v>
      </c>
      <c r="BL1468" s="17" t="s">
        <v>155</v>
      </c>
      <c r="BM1468" s="225" t="s">
        <v>1296</v>
      </c>
    </row>
    <row r="1469" s="13" customFormat="1">
      <c r="A1469" s="13"/>
      <c r="B1469" s="227"/>
      <c r="C1469" s="228"/>
      <c r="D1469" s="229" t="s">
        <v>157</v>
      </c>
      <c r="E1469" s="230" t="s">
        <v>1</v>
      </c>
      <c r="F1469" s="231" t="s">
        <v>1287</v>
      </c>
      <c r="G1469" s="228"/>
      <c r="H1469" s="230" t="s">
        <v>1</v>
      </c>
      <c r="I1469" s="232"/>
      <c r="J1469" s="228"/>
      <c r="K1469" s="228"/>
      <c r="L1469" s="233"/>
      <c r="M1469" s="234"/>
      <c r="N1469" s="235"/>
      <c r="O1469" s="235"/>
      <c r="P1469" s="235"/>
      <c r="Q1469" s="235"/>
      <c r="R1469" s="235"/>
      <c r="S1469" s="235"/>
      <c r="T1469" s="236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7" t="s">
        <v>157</v>
      </c>
      <c r="AU1469" s="237" t="s">
        <v>156</v>
      </c>
      <c r="AV1469" s="13" t="s">
        <v>80</v>
      </c>
      <c r="AW1469" s="13" t="s">
        <v>30</v>
      </c>
      <c r="AX1469" s="13" t="s">
        <v>14</v>
      </c>
      <c r="AY1469" s="237" t="s">
        <v>147</v>
      </c>
    </row>
    <row r="1470" s="14" customFormat="1">
      <c r="A1470" s="14"/>
      <c r="B1470" s="238"/>
      <c r="C1470" s="239"/>
      <c r="D1470" s="229" t="s">
        <v>157</v>
      </c>
      <c r="E1470" s="240" t="s">
        <v>1</v>
      </c>
      <c r="F1470" s="241" t="s">
        <v>1297</v>
      </c>
      <c r="G1470" s="239"/>
      <c r="H1470" s="242">
        <v>6.375</v>
      </c>
      <c r="I1470" s="243"/>
      <c r="J1470" s="239"/>
      <c r="K1470" s="239"/>
      <c r="L1470" s="244"/>
      <c r="M1470" s="245"/>
      <c r="N1470" s="246"/>
      <c r="O1470" s="246"/>
      <c r="P1470" s="246"/>
      <c r="Q1470" s="246"/>
      <c r="R1470" s="246"/>
      <c r="S1470" s="246"/>
      <c r="T1470" s="247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48" t="s">
        <v>157</v>
      </c>
      <c r="AU1470" s="248" t="s">
        <v>156</v>
      </c>
      <c r="AV1470" s="14" t="s">
        <v>156</v>
      </c>
      <c r="AW1470" s="14" t="s">
        <v>30</v>
      </c>
      <c r="AX1470" s="14" t="s">
        <v>14</v>
      </c>
      <c r="AY1470" s="248" t="s">
        <v>147</v>
      </c>
    </row>
    <row r="1471" s="15" customFormat="1">
      <c r="A1471" s="15"/>
      <c r="B1471" s="249"/>
      <c r="C1471" s="250"/>
      <c r="D1471" s="229" t="s">
        <v>157</v>
      </c>
      <c r="E1471" s="251" t="s">
        <v>1</v>
      </c>
      <c r="F1471" s="252" t="s">
        <v>160</v>
      </c>
      <c r="G1471" s="250"/>
      <c r="H1471" s="253">
        <v>6.375</v>
      </c>
      <c r="I1471" s="254"/>
      <c r="J1471" s="250"/>
      <c r="K1471" s="250"/>
      <c r="L1471" s="255"/>
      <c r="M1471" s="256"/>
      <c r="N1471" s="257"/>
      <c r="O1471" s="257"/>
      <c r="P1471" s="257"/>
      <c r="Q1471" s="257"/>
      <c r="R1471" s="257"/>
      <c r="S1471" s="257"/>
      <c r="T1471" s="258"/>
      <c r="U1471" s="15"/>
      <c r="V1471" s="15"/>
      <c r="W1471" s="15"/>
      <c r="X1471" s="15"/>
      <c r="Y1471" s="15"/>
      <c r="Z1471" s="15"/>
      <c r="AA1471" s="15"/>
      <c r="AB1471" s="15"/>
      <c r="AC1471" s="15"/>
      <c r="AD1471" s="15"/>
      <c r="AE1471" s="15"/>
      <c r="AT1471" s="259" t="s">
        <v>157</v>
      </c>
      <c r="AU1471" s="259" t="s">
        <v>156</v>
      </c>
      <c r="AV1471" s="15" t="s">
        <v>155</v>
      </c>
      <c r="AW1471" s="15" t="s">
        <v>30</v>
      </c>
      <c r="AX1471" s="15" t="s">
        <v>80</v>
      </c>
      <c r="AY1471" s="259" t="s">
        <v>147</v>
      </c>
    </row>
    <row r="1472" s="2" customFormat="1" ht="24.15" customHeight="1">
      <c r="A1472" s="38"/>
      <c r="B1472" s="39"/>
      <c r="C1472" s="214" t="s">
        <v>868</v>
      </c>
      <c r="D1472" s="214" t="s">
        <v>150</v>
      </c>
      <c r="E1472" s="215" t="s">
        <v>521</v>
      </c>
      <c r="F1472" s="216" t="s">
        <v>522</v>
      </c>
      <c r="G1472" s="217" t="s">
        <v>168</v>
      </c>
      <c r="H1472" s="218">
        <v>0.58999999999999997</v>
      </c>
      <c r="I1472" s="219"/>
      <c r="J1472" s="220">
        <f>ROUND(I1472*H1472,2)</f>
        <v>0</v>
      </c>
      <c r="K1472" s="216" t="s">
        <v>154</v>
      </c>
      <c r="L1472" s="44"/>
      <c r="M1472" s="221" t="s">
        <v>1</v>
      </c>
      <c r="N1472" s="222" t="s">
        <v>39</v>
      </c>
      <c r="O1472" s="91"/>
      <c r="P1472" s="223">
        <f>O1472*H1472</f>
        <v>0</v>
      </c>
      <c r="Q1472" s="223">
        <v>0</v>
      </c>
      <c r="R1472" s="223">
        <f>Q1472*H1472</f>
        <v>0</v>
      </c>
      <c r="S1472" s="223">
        <v>0</v>
      </c>
      <c r="T1472" s="224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225" t="s">
        <v>155</v>
      </c>
      <c r="AT1472" s="225" t="s">
        <v>150</v>
      </c>
      <c r="AU1472" s="225" t="s">
        <v>156</v>
      </c>
      <c r="AY1472" s="17" t="s">
        <v>147</v>
      </c>
      <c r="BE1472" s="226">
        <f>IF(N1472="základní",J1472,0)</f>
        <v>0</v>
      </c>
      <c r="BF1472" s="226">
        <f>IF(N1472="snížená",J1472,0)</f>
        <v>0</v>
      </c>
      <c r="BG1472" s="226">
        <f>IF(N1472="zákl. přenesená",J1472,0)</f>
        <v>0</v>
      </c>
      <c r="BH1472" s="226">
        <f>IF(N1472="sníž. přenesená",J1472,0)</f>
        <v>0</v>
      </c>
      <c r="BI1472" s="226">
        <f>IF(N1472="nulová",J1472,0)</f>
        <v>0</v>
      </c>
      <c r="BJ1472" s="17" t="s">
        <v>156</v>
      </c>
      <c r="BK1472" s="226">
        <f>ROUND(I1472*H1472,2)</f>
        <v>0</v>
      </c>
      <c r="BL1472" s="17" t="s">
        <v>155</v>
      </c>
      <c r="BM1472" s="225" t="s">
        <v>1298</v>
      </c>
    </row>
    <row r="1473" s="13" customFormat="1">
      <c r="A1473" s="13"/>
      <c r="B1473" s="227"/>
      <c r="C1473" s="228"/>
      <c r="D1473" s="229" t="s">
        <v>157</v>
      </c>
      <c r="E1473" s="230" t="s">
        <v>1</v>
      </c>
      <c r="F1473" s="231" t="s">
        <v>1289</v>
      </c>
      <c r="G1473" s="228"/>
      <c r="H1473" s="230" t="s">
        <v>1</v>
      </c>
      <c r="I1473" s="232"/>
      <c r="J1473" s="228"/>
      <c r="K1473" s="228"/>
      <c r="L1473" s="233"/>
      <c r="M1473" s="234"/>
      <c r="N1473" s="235"/>
      <c r="O1473" s="235"/>
      <c r="P1473" s="235"/>
      <c r="Q1473" s="235"/>
      <c r="R1473" s="235"/>
      <c r="S1473" s="235"/>
      <c r="T1473" s="236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37" t="s">
        <v>157</v>
      </c>
      <c r="AU1473" s="237" t="s">
        <v>156</v>
      </c>
      <c r="AV1473" s="13" t="s">
        <v>80</v>
      </c>
      <c r="AW1473" s="13" t="s">
        <v>30</v>
      </c>
      <c r="AX1473" s="13" t="s">
        <v>14</v>
      </c>
      <c r="AY1473" s="237" t="s">
        <v>147</v>
      </c>
    </row>
    <row r="1474" s="14" customFormat="1">
      <c r="A1474" s="14"/>
      <c r="B1474" s="238"/>
      <c r="C1474" s="239"/>
      <c r="D1474" s="229" t="s">
        <v>157</v>
      </c>
      <c r="E1474" s="240" t="s">
        <v>1</v>
      </c>
      <c r="F1474" s="241" t="s">
        <v>1290</v>
      </c>
      <c r="G1474" s="239"/>
      <c r="H1474" s="242">
        <v>0.41999999999999998</v>
      </c>
      <c r="I1474" s="243"/>
      <c r="J1474" s="239"/>
      <c r="K1474" s="239"/>
      <c r="L1474" s="244"/>
      <c r="M1474" s="245"/>
      <c r="N1474" s="246"/>
      <c r="O1474" s="246"/>
      <c r="P1474" s="246"/>
      <c r="Q1474" s="246"/>
      <c r="R1474" s="246"/>
      <c r="S1474" s="246"/>
      <c r="T1474" s="247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48" t="s">
        <v>157</v>
      </c>
      <c r="AU1474" s="248" t="s">
        <v>156</v>
      </c>
      <c r="AV1474" s="14" t="s">
        <v>156</v>
      </c>
      <c r="AW1474" s="14" t="s">
        <v>30</v>
      </c>
      <c r="AX1474" s="14" t="s">
        <v>14</v>
      </c>
      <c r="AY1474" s="248" t="s">
        <v>147</v>
      </c>
    </row>
    <row r="1475" s="14" customFormat="1">
      <c r="A1475" s="14"/>
      <c r="B1475" s="238"/>
      <c r="C1475" s="239"/>
      <c r="D1475" s="229" t="s">
        <v>157</v>
      </c>
      <c r="E1475" s="240" t="s">
        <v>1</v>
      </c>
      <c r="F1475" s="241" t="s">
        <v>1291</v>
      </c>
      <c r="G1475" s="239"/>
      <c r="H1475" s="242">
        <v>0.17000000000000001</v>
      </c>
      <c r="I1475" s="243"/>
      <c r="J1475" s="239"/>
      <c r="K1475" s="239"/>
      <c r="L1475" s="244"/>
      <c r="M1475" s="245"/>
      <c r="N1475" s="246"/>
      <c r="O1475" s="246"/>
      <c r="P1475" s="246"/>
      <c r="Q1475" s="246"/>
      <c r="R1475" s="246"/>
      <c r="S1475" s="246"/>
      <c r="T1475" s="247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48" t="s">
        <v>157</v>
      </c>
      <c r="AU1475" s="248" t="s">
        <v>156</v>
      </c>
      <c r="AV1475" s="14" t="s">
        <v>156</v>
      </c>
      <c r="AW1475" s="14" t="s">
        <v>30</v>
      </c>
      <c r="AX1475" s="14" t="s">
        <v>14</v>
      </c>
      <c r="AY1475" s="248" t="s">
        <v>147</v>
      </c>
    </row>
    <row r="1476" s="15" customFormat="1">
      <c r="A1476" s="15"/>
      <c r="B1476" s="249"/>
      <c r="C1476" s="250"/>
      <c r="D1476" s="229" t="s">
        <v>157</v>
      </c>
      <c r="E1476" s="251" t="s">
        <v>1</v>
      </c>
      <c r="F1476" s="252" t="s">
        <v>160</v>
      </c>
      <c r="G1476" s="250"/>
      <c r="H1476" s="253">
        <v>0.58999999999999997</v>
      </c>
      <c r="I1476" s="254"/>
      <c r="J1476" s="250"/>
      <c r="K1476" s="250"/>
      <c r="L1476" s="255"/>
      <c r="M1476" s="256"/>
      <c r="N1476" s="257"/>
      <c r="O1476" s="257"/>
      <c r="P1476" s="257"/>
      <c r="Q1476" s="257"/>
      <c r="R1476" s="257"/>
      <c r="S1476" s="257"/>
      <c r="T1476" s="258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15"/>
      <c r="AT1476" s="259" t="s">
        <v>157</v>
      </c>
      <c r="AU1476" s="259" t="s">
        <v>156</v>
      </c>
      <c r="AV1476" s="15" t="s">
        <v>155</v>
      </c>
      <c r="AW1476" s="15" t="s">
        <v>30</v>
      </c>
      <c r="AX1476" s="15" t="s">
        <v>80</v>
      </c>
      <c r="AY1476" s="259" t="s">
        <v>147</v>
      </c>
    </row>
    <row r="1477" s="2" customFormat="1" ht="33" customHeight="1">
      <c r="A1477" s="38"/>
      <c r="B1477" s="39"/>
      <c r="C1477" s="214" t="s">
        <v>1299</v>
      </c>
      <c r="D1477" s="214" t="s">
        <v>150</v>
      </c>
      <c r="E1477" s="215" t="s">
        <v>524</v>
      </c>
      <c r="F1477" s="216" t="s">
        <v>525</v>
      </c>
      <c r="G1477" s="217" t="s">
        <v>168</v>
      </c>
      <c r="H1477" s="218">
        <v>2.9500000000000002</v>
      </c>
      <c r="I1477" s="219"/>
      <c r="J1477" s="220">
        <f>ROUND(I1477*H1477,2)</f>
        <v>0</v>
      </c>
      <c r="K1477" s="216" t="s">
        <v>154</v>
      </c>
      <c r="L1477" s="44"/>
      <c r="M1477" s="221" t="s">
        <v>1</v>
      </c>
      <c r="N1477" s="222" t="s">
        <v>39</v>
      </c>
      <c r="O1477" s="91"/>
      <c r="P1477" s="223">
        <f>O1477*H1477</f>
        <v>0</v>
      </c>
      <c r="Q1477" s="223">
        <v>0</v>
      </c>
      <c r="R1477" s="223">
        <f>Q1477*H1477</f>
        <v>0</v>
      </c>
      <c r="S1477" s="223">
        <v>0</v>
      </c>
      <c r="T1477" s="224">
        <f>S1477*H1477</f>
        <v>0</v>
      </c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R1477" s="225" t="s">
        <v>155</v>
      </c>
      <c r="AT1477" s="225" t="s">
        <v>150</v>
      </c>
      <c r="AU1477" s="225" t="s">
        <v>156</v>
      </c>
      <c r="AY1477" s="17" t="s">
        <v>147</v>
      </c>
      <c r="BE1477" s="226">
        <f>IF(N1477="základní",J1477,0)</f>
        <v>0</v>
      </c>
      <c r="BF1477" s="226">
        <f>IF(N1477="snížená",J1477,0)</f>
        <v>0</v>
      </c>
      <c r="BG1477" s="226">
        <f>IF(N1477="zákl. přenesená",J1477,0)</f>
        <v>0</v>
      </c>
      <c r="BH1477" s="226">
        <f>IF(N1477="sníž. přenesená",J1477,0)</f>
        <v>0</v>
      </c>
      <c r="BI1477" s="226">
        <f>IF(N1477="nulová",J1477,0)</f>
        <v>0</v>
      </c>
      <c r="BJ1477" s="17" t="s">
        <v>156</v>
      </c>
      <c r="BK1477" s="226">
        <f>ROUND(I1477*H1477,2)</f>
        <v>0</v>
      </c>
      <c r="BL1477" s="17" t="s">
        <v>155</v>
      </c>
      <c r="BM1477" s="225" t="s">
        <v>1300</v>
      </c>
    </row>
    <row r="1478" s="13" customFormat="1">
      <c r="A1478" s="13"/>
      <c r="B1478" s="227"/>
      <c r="C1478" s="228"/>
      <c r="D1478" s="229" t="s">
        <v>157</v>
      </c>
      <c r="E1478" s="230" t="s">
        <v>1</v>
      </c>
      <c r="F1478" s="231" t="s">
        <v>1289</v>
      </c>
      <c r="G1478" s="228"/>
      <c r="H1478" s="230" t="s">
        <v>1</v>
      </c>
      <c r="I1478" s="232"/>
      <c r="J1478" s="228"/>
      <c r="K1478" s="228"/>
      <c r="L1478" s="233"/>
      <c r="M1478" s="234"/>
      <c r="N1478" s="235"/>
      <c r="O1478" s="235"/>
      <c r="P1478" s="235"/>
      <c r="Q1478" s="235"/>
      <c r="R1478" s="235"/>
      <c r="S1478" s="235"/>
      <c r="T1478" s="236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7" t="s">
        <v>157</v>
      </c>
      <c r="AU1478" s="237" t="s">
        <v>156</v>
      </c>
      <c r="AV1478" s="13" t="s">
        <v>80</v>
      </c>
      <c r="AW1478" s="13" t="s">
        <v>30</v>
      </c>
      <c r="AX1478" s="13" t="s">
        <v>14</v>
      </c>
      <c r="AY1478" s="237" t="s">
        <v>147</v>
      </c>
    </row>
    <row r="1479" s="14" customFormat="1">
      <c r="A1479" s="14"/>
      <c r="B1479" s="238"/>
      <c r="C1479" s="239"/>
      <c r="D1479" s="229" t="s">
        <v>157</v>
      </c>
      <c r="E1479" s="240" t="s">
        <v>1</v>
      </c>
      <c r="F1479" s="241" t="s">
        <v>1301</v>
      </c>
      <c r="G1479" s="239"/>
      <c r="H1479" s="242">
        <v>2.1000000000000001</v>
      </c>
      <c r="I1479" s="243"/>
      <c r="J1479" s="239"/>
      <c r="K1479" s="239"/>
      <c r="L1479" s="244"/>
      <c r="M1479" s="245"/>
      <c r="N1479" s="246"/>
      <c r="O1479" s="246"/>
      <c r="P1479" s="246"/>
      <c r="Q1479" s="246"/>
      <c r="R1479" s="246"/>
      <c r="S1479" s="246"/>
      <c r="T1479" s="247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48" t="s">
        <v>157</v>
      </c>
      <c r="AU1479" s="248" t="s">
        <v>156</v>
      </c>
      <c r="AV1479" s="14" t="s">
        <v>156</v>
      </c>
      <c r="AW1479" s="14" t="s">
        <v>30</v>
      </c>
      <c r="AX1479" s="14" t="s">
        <v>14</v>
      </c>
      <c r="AY1479" s="248" t="s">
        <v>147</v>
      </c>
    </row>
    <row r="1480" s="14" customFormat="1">
      <c r="A1480" s="14"/>
      <c r="B1480" s="238"/>
      <c r="C1480" s="239"/>
      <c r="D1480" s="229" t="s">
        <v>157</v>
      </c>
      <c r="E1480" s="240" t="s">
        <v>1</v>
      </c>
      <c r="F1480" s="241" t="s">
        <v>1302</v>
      </c>
      <c r="G1480" s="239"/>
      <c r="H1480" s="242">
        <v>0.84999999999999998</v>
      </c>
      <c r="I1480" s="243"/>
      <c r="J1480" s="239"/>
      <c r="K1480" s="239"/>
      <c r="L1480" s="244"/>
      <c r="M1480" s="245"/>
      <c r="N1480" s="246"/>
      <c r="O1480" s="246"/>
      <c r="P1480" s="246"/>
      <c r="Q1480" s="246"/>
      <c r="R1480" s="246"/>
      <c r="S1480" s="246"/>
      <c r="T1480" s="247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48" t="s">
        <v>157</v>
      </c>
      <c r="AU1480" s="248" t="s">
        <v>156</v>
      </c>
      <c r="AV1480" s="14" t="s">
        <v>156</v>
      </c>
      <c r="AW1480" s="14" t="s">
        <v>30</v>
      </c>
      <c r="AX1480" s="14" t="s">
        <v>14</v>
      </c>
      <c r="AY1480" s="248" t="s">
        <v>147</v>
      </c>
    </row>
    <row r="1481" s="15" customFormat="1">
      <c r="A1481" s="15"/>
      <c r="B1481" s="249"/>
      <c r="C1481" s="250"/>
      <c r="D1481" s="229" t="s">
        <v>157</v>
      </c>
      <c r="E1481" s="251" t="s">
        <v>1</v>
      </c>
      <c r="F1481" s="252" t="s">
        <v>160</v>
      </c>
      <c r="G1481" s="250"/>
      <c r="H1481" s="253">
        <v>2.9500000000000002</v>
      </c>
      <c r="I1481" s="254"/>
      <c r="J1481" s="250"/>
      <c r="K1481" s="250"/>
      <c r="L1481" s="255"/>
      <c r="M1481" s="256"/>
      <c r="N1481" s="257"/>
      <c r="O1481" s="257"/>
      <c r="P1481" s="257"/>
      <c r="Q1481" s="257"/>
      <c r="R1481" s="257"/>
      <c r="S1481" s="257"/>
      <c r="T1481" s="258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59" t="s">
        <v>157</v>
      </c>
      <c r="AU1481" s="259" t="s">
        <v>156</v>
      </c>
      <c r="AV1481" s="15" t="s">
        <v>155</v>
      </c>
      <c r="AW1481" s="15" t="s">
        <v>30</v>
      </c>
      <c r="AX1481" s="15" t="s">
        <v>80</v>
      </c>
      <c r="AY1481" s="259" t="s">
        <v>147</v>
      </c>
    </row>
    <row r="1482" s="12" customFormat="1" ht="22.8" customHeight="1">
      <c r="A1482" s="12"/>
      <c r="B1482" s="198"/>
      <c r="C1482" s="199"/>
      <c r="D1482" s="200" t="s">
        <v>72</v>
      </c>
      <c r="E1482" s="212" t="s">
        <v>560</v>
      </c>
      <c r="F1482" s="212" t="s">
        <v>561</v>
      </c>
      <c r="G1482" s="199"/>
      <c r="H1482" s="199"/>
      <c r="I1482" s="202"/>
      <c r="J1482" s="213">
        <f>BK1482</f>
        <v>0</v>
      </c>
      <c r="K1482" s="199"/>
      <c r="L1482" s="204"/>
      <c r="M1482" s="205"/>
      <c r="N1482" s="206"/>
      <c r="O1482" s="206"/>
      <c r="P1482" s="207">
        <f>SUM(P1483:P1485)</f>
        <v>0</v>
      </c>
      <c r="Q1482" s="206"/>
      <c r="R1482" s="207">
        <f>SUM(R1483:R1485)</f>
        <v>0</v>
      </c>
      <c r="S1482" s="206"/>
      <c r="T1482" s="208">
        <f>SUM(T1483:T1485)</f>
        <v>0</v>
      </c>
      <c r="U1482" s="12"/>
      <c r="V1482" s="12"/>
      <c r="W1482" s="12"/>
      <c r="X1482" s="12"/>
      <c r="Y1482" s="12"/>
      <c r="Z1482" s="12"/>
      <c r="AA1482" s="12"/>
      <c r="AB1482" s="12"/>
      <c r="AC1482" s="12"/>
      <c r="AD1482" s="12"/>
      <c r="AE1482" s="12"/>
      <c r="AR1482" s="209" t="s">
        <v>80</v>
      </c>
      <c r="AT1482" s="210" t="s">
        <v>72</v>
      </c>
      <c r="AU1482" s="210" t="s">
        <v>80</v>
      </c>
      <c r="AY1482" s="209" t="s">
        <v>147</v>
      </c>
      <c r="BK1482" s="211">
        <f>SUM(BK1483:BK1485)</f>
        <v>0</v>
      </c>
    </row>
    <row r="1483" s="2" customFormat="1" ht="24.15" customHeight="1">
      <c r="A1483" s="38"/>
      <c r="B1483" s="39"/>
      <c r="C1483" s="214" t="s">
        <v>872</v>
      </c>
      <c r="D1483" s="214" t="s">
        <v>150</v>
      </c>
      <c r="E1483" s="215" t="s">
        <v>563</v>
      </c>
      <c r="F1483" s="216" t="s">
        <v>564</v>
      </c>
      <c r="G1483" s="217" t="s">
        <v>168</v>
      </c>
      <c r="H1483" s="218">
        <v>2.835</v>
      </c>
      <c r="I1483" s="219"/>
      <c r="J1483" s="220">
        <f>ROUND(I1483*H1483,2)</f>
        <v>0</v>
      </c>
      <c r="K1483" s="216" t="s">
        <v>154</v>
      </c>
      <c r="L1483" s="44"/>
      <c r="M1483" s="221" t="s">
        <v>1</v>
      </c>
      <c r="N1483" s="222" t="s">
        <v>39</v>
      </c>
      <c r="O1483" s="91"/>
      <c r="P1483" s="223">
        <f>O1483*H1483</f>
        <v>0</v>
      </c>
      <c r="Q1483" s="223">
        <v>0</v>
      </c>
      <c r="R1483" s="223">
        <f>Q1483*H1483</f>
        <v>0</v>
      </c>
      <c r="S1483" s="223">
        <v>0</v>
      </c>
      <c r="T1483" s="224">
        <f>S1483*H1483</f>
        <v>0</v>
      </c>
      <c r="U1483" s="38"/>
      <c r="V1483" s="38"/>
      <c r="W1483" s="38"/>
      <c r="X1483" s="38"/>
      <c r="Y1483" s="38"/>
      <c r="Z1483" s="38"/>
      <c r="AA1483" s="38"/>
      <c r="AB1483" s="38"/>
      <c r="AC1483" s="38"/>
      <c r="AD1483" s="38"/>
      <c r="AE1483" s="38"/>
      <c r="AR1483" s="225" t="s">
        <v>155</v>
      </c>
      <c r="AT1483" s="225" t="s">
        <v>150</v>
      </c>
      <c r="AU1483" s="225" t="s">
        <v>156</v>
      </c>
      <c r="AY1483" s="17" t="s">
        <v>147</v>
      </c>
      <c r="BE1483" s="226">
        <f>IF(N1483="základní",J1483,0)</f>
        <v>0</v>
      </c>
      <c r="BF1483" s="226">
        <f>IF(N1483="snížená",J1483,0)</f>
        <v>0</v>
      </c>
      <c r="BG1483" s="226">
        <f>IF(N1483="zákl. přenesená",J1483,0)</f>
        <v>0</v>
      </c>
      <c r="BH1483" s="226">
        <f>IF(N1483="sníž. přenesená",J1483,0)</f>
        <v>0</v>
      </c>
      <c r="BI1483" s="226">
        <f>IF(N1483="nulová",J1483,0)</f>
        <v>0</v>
      </c>
      <c r="BJ1483" s="17" t="s">
        <v>156</v>
      </c>
      <c r="BK1483" s="226">
        <f>ROUND(I1483*H1483,2)</f>
        <v>0</v>
      </c>
      <c r="BL1483" s="17" t="s">
        <v>155</v>
      </c>
      <c r="BM1483" s="225" t="s">
        <v>1303</v>
      </c>
    </row>
    <row r="1484" s="14" customFormat="1">
      <c r="A1484" s="14"/>
      <c r="B1484" s="238"/>
      <c r="C1484" s="239"/>
      <c r="D1484" s="229" t="s">
        <v>157</v>
      </c>
      <c r="E1484" s="240" t="s">
        <v>1</v>
      </c>
      <c r="F1484" s="241" t="s">
        <v>1304</v>
      </c>
      <c r="G1484" s="239"/>
      <c r="H1484" s="242">
        <v>2.835</v>
      </c>
      <c r="I1484" s="243"/>
      <c r="J1484" s="239"/>
      <c r="K1484" s="239"/>
      <c r="L1484" s="244"/>
      <c r="M1484" s="245"/>
      <c r="N1484" s="246"/>
      <c r="O1484" s="246"/>
      <c r="P1484" s="246"/>
      <c r="Q1484" s="246"/>
      <c r="R1484" s="246"/>
      <c r="S1484" s="246"/>
      <c r="T1484" s="247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48" t="s">
        <v>157</v>
      </c>
      <c r="AU1484" s="248" t="s">
        <v>156</v>
      </c>
      <c r="AV1484" s="14" t="s">
        <v>156</v>
      </c>
      <c r="AW1484" s="14" t="s">
        <v>30</v>
      </c>
      <c r="AX1484" s="14" t="s">
        <v>14</v>
      </c>
      <c r="AY1484" s="248" t="s">
        <v>147</v>
      </c>
    </row>
    <row r="1485" s="15" customFormat="1">
      <c r="A1485" s="15"/>
      <c r="B1485" s="249"/>
      <c r="C1485" s="250"/>
      <c r="D1485" s="229" t="s">
        <v>157</v>
      </c>
      <c r="E1485" s="251" t="s">
        <v>1</v>
      </c>
      <c r="F1485" s="252" t="s">
        <v>160</v>
      </c>
      <c r="G1485" s="250"/>
      <c r="H1485" s="253">
        <v>2.835</v>
      </c>
      <c r="I1485" s="254"/>
      <c r="J1485" s="250"/>
      <c r="K1485" s="250"/>
      <c r="L1485" s="255"/>
      <c r="M1485" s="256"/>
      <c r="N1485" s="257"/>
      <c r="O1485" s="257"/>
      <c r="P1485" s="257"/>
      <c r="Q1485" s="257"/>
      <c r="R1485" s="257"/>
      <c r="S1485" s="257"/>
      <c r="T1485" s="258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15"/>
      <c r="AT1485" s="259" t="s">
        <v>157</v>
      </c>
      <c r="AU1485" s="259" t="s">
        <v>156</v>
      </c>
      <c r="AV1485" s="15" t="s">
        <v>155</v>
      </c>
      <c r="AW1485" s="15" t="s">
        <v>30</v>
      </c>
      <c r="AX1485" s="15" t="s">
        <v>80</v>
      </c>
      <c r="AY1485" s="259" t="s">
        <v>147</v>
      </c>
    </row>
    <row r="1486" s="12" customFormat="1" ht="22.8" customHeight="1">
      <c r="A1486" s="12"/>
      <c r="B1486" s="198"/>
      <c r="C1486" s="199"/>
      <c r="D1486" s="200" t="s">
        <v>72</v>
      </c>
      <c r="E1486" s="212" t="s">
        <v>593</v>
      </c>
      <c r="F1486" s="212" t="s">
        <v>594</v>
      </c>
      <c r="G1486" s="199"/>
      <c r="H1486" s="199"/>
      <c r="I1486" s="202"/>
      <c r="J1486" s="213">
        <f>BK1486</f>
        <v>0</v>
      </c>
      <c r="K1486" s="199"/>
      <c r="L1486" s="204"/>
      <c r="M1486" s="205"/>
      <c r="N1486" s="206"/>
      <c r="O1486" s="206"/>
      <c r="P1486" s="207">
        <f>SUM(P1487:P1489)</f>
        <v>0</v>
      </c>
      <c r="Q1486" s="206"/>
      <c r="R1486" s="207">
        <f>SUM(R1487:R1489)</f>
        <v>0</v>
      </c>
      <c r="S1486" s="206"/>
      <c r="T1486" s="208">
        <f>SUM(T1487:T1489)</f>
        <v>0</v>
      </c>
      <c r="U1486" s="12"/>
      <c r="V1486" s="12"/>
      <c r="W1486" s="12"/>
      <c r="X1486" s="12"/>
      <c r="Y1486" s="12"/>
      <c r="Z1486" s="12"/>
      <c r="AA1486" s="12"/>
      <c r="AB1486" s="12"/>
      <c r="AC1486" s="12"/>
      <c r="AD1486" s="12"/>
      <c r="AE1486" s="12"/>
      <c r="AR1486" s="209" t="s">
        <v>80</v>
      </c>
      <c r="AT1486" s="210" t="s">
        <v>72</v>
      </c>
      <c r="AU1486" s="210" t="s">
        <v>80</v>
      </c>
      <c r="AY1486" s="209" t="s">
        <v>147</v>
      </c>
      <c r="BK1486" s="211">
        <f>SUM(BK1487:BK1489)</f>
        <v>0</v>
      </c>
    </row>
    <row r="1487" s="2" customFormat="1" ht="24.15" customHeight="1">
      <c r="A1487" s="38"/>
      <c r="B1487" s="39"/>
      <c r="C1487" s="214" t="s">
        <v>1305</v>
      </c>
      <c r="D1487" s="214" t="s">
        <v>150</v>
      </c>
      <c r="E1487" s="215" t="s">
        <v>595</v>
      </c>
      <c r="F1487" s="216" t="s">
        <v>596</v>
      </c>
      <c r="G1487" s="217" t="s">
        <v>168</v>
      </c>
      <c r="H1487" s="218">
        <v>2.835</v>
      </c>
      <c r="I1487" s="219"/>
      <c r="J1487" s="220">
        <f>ROUND(I1487*H1487,2)</f>
        <v>0</v>
      </c>
      <c r="K1487" s="216" t="s">
        <v>154</v>
      </c>
      <c r="L1487" s="44"/>
      <c r="M1487" s="221" t="s">
        <v>1</v>
      </c>
      <c r="N1487" s="222" t="s">
        <v>39</v>
      </c>
      <c r="O1487" s="91"/>
      <c r="P1487" s="223">
        <f>O1487*H1487</f>
        <v>0</v>
      </c>
      <c r="Q1487" s="223">
        <v>0</v>
      </c>
      <c r="R1487" s="223">
        <f>Q1487*H1487</f>
        <v>0</v>
      </c>
      <c r="S1487" s="223">
        <v>0</v>
      </c>
      <c r="T1487" s="224">
        <f>S1487*H1487</f>
        <v>0</v>
      </c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R1487" s="225" t="s">
        <v>155</v>
      </c>
      <c r="AT1487" s="225" t="s">
        <v>150</v>
      </c>
      <c r="AU1487" s="225" t="s">
        <v>156</v>
      </c>
      <c r="AY1487" s="17" t="s">
        <v>147</v>
      </c>
      <c r="BE1487" s="226">
        <f>IF(N1487="základní",J1487,0)</f>
        <v>0</v>
      </c>
      <c r="BF1487" s="226">
        <f>IF(N1487="snížená",J1487,0)</f>
        <v>0</v>
      </c>
      <c r="BG1487" s="226">
        <f>IF(N1487="zákl. přenesená",J1487,0)</f>
        <v>0</v>
      </c>
      <c r="BH1487" s="226">
        <f>IF(N1487="sníž. přenesená",J1487,0)</f>
        <v>0</v>
      </c>
      <c r="BI1487" s="226">
        <f>IF(N1487="nulová",J1487,0)</f>
        <v>0</v>
      </c>
      <c r="BJ1487" s="17" t="s">
        <v>156</v>
      </c>
      <c r="BK1487" s="226">
        <f>ROUND(I1487*H1487,2)</f>
        <v>0</v>
      </c>
      <c r="BL1487" s="17" t="s">
        <v>155</v>
      </c>
      <c r="BM1487" s="225" t="s">
        <v>1306</v>
      </c>
    </row>
    <row r="1488" s="14" customFormat="1">
      <c r="A1488" s="14"/>
      <c r="B1488" s="238"/>
      <c r="C1488" s="239"/>
      <c r="D1488" s="229" t="s">
        <v>157</v>
      </c>
      <c r="E1488" s="240" t="s">
        <v>1</v>
      </c>
      <c r="F1488" s="241" t="s">
        <v>1304</v>
      </c>
      <c r="G1488" s="239"/>
      <c r="H1488" s="242">
        <v>2.835</v>
      </c>
      <c r="I1488" s="243"/>
      <c r="J1488" s="239"/>
      <c r="K1488" s="239"/>
      <c r="L1488" s="244"/>
      <c r="M1488" s="245"/>
      <c r="N1488" s="246"/>
      <c r="O1488" s="246"/>
      <c r="P1488" s="246"/>
      <c r="Q1488" s="246"/>
      <c r="R1488" s="246"/>
      <c r="S1488" s="246"/>
      <c r="T1488" s="247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48" t="s">
        <v>157</v>
      </c>
      <c r="AU1488" s="248" t="s">
        <v>156</v>
      </c>
      <c r="AV1488" s="14" t="s">
        <v>156</v>
      </c>
      <c r="AW1488" s="14" t="s">
        <v>30</v>
      </c>
      <c r="AX1488" s="14" t="s">
        <v>14</v>
      </c>
      <c r="AY1488" s="248" t="s">
        <v>147</v>
      </c>
    </row>
    <row r="1489" s="15" customFormat="1">
      <c r="A1489" s="15"/>
      <c r="B1489" s="249"/>
      <c r="C1489" s="250"/>
      <c r="D1489" s="229" t="s">
        <v>157</v>
      </c>
      <c r="E1489" s="251" t="s">
        <v>1</v>
      </c>
      <c r="F1489" s="252" t="s">
        <v>160</v>
      </c>
      <c r="G1489" s="250"/>
      <c r="H1489" s="253">
        <v>2.835</v>
      </c>
      <c r="I1489" s="254"/>
      <c r="J1489" s="250"/>
      <c r="K1489" s="250"/>
      <c r="L1489" s="255"/>
      <c r="M1489" s="256"/>
      <c r="N1489" s="257"/>
      <c r="O1489" s="257"/>
      <c r="P1489" s="257"/>
      <c r="Q1489" s="257"/>
      <c r="R1489" s="257"/>
      <c r="S1489" s="257"/>
      <c r="T1489" s="258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T1489" s="259" t="s">
        <v>157</v>
      </c>
      <c r="AU1489" s="259" t="s">
        <v>156</v>
      </c>
      <c r="AV1489" s="15" t="s">
        <v>155</v>
      </c>
      <c r="AW1489" s="15" t="s">
        <v>30</v>
      </c>
      <c r="AX1489" s="15" t="s">
        <v>80</v>
      </c>
      <c r="AY1489" s="259" t="s">
        <v>147</v>
      </c>
    </row>
    <row r="1490" s="12" customFormat="1" ht="22.8" customHeight="1">
      <c r="A1490" s="12"/>
      <c r="B1490" s="198"/>
      <c r="C1490" s="199"/>
      <c r="D1490" s="200" t="s">
        <v>72</v>
      </c>
      <c r="E1490" s="212" t="s">
        <v>598</v>
      </c>
      <c r="F1490" s="212" t="s">
        <v>599</v>
      </c>
      <c r="G1490" s="199"/>
      <c r="H1490" s="199"/>
      <c r="I1490" s="202"/>
      <c r="J1490" s="213">
        <f>BK1490</f>
        <v>0</v>
      </c>
      <c r="K1490" s="199"/>
      <c r="L1490" s="204"/>
      <c r="M1490" s="205"/>
      <c r="N1490" s="206"/>
      <c r="O1490" s="206"/>
      <c r="P1490" s="207">
        <f>SUM(P1491:P1494)</f>
        <v>0</v>
      </c>
      <c r="Q1490" s="206"/>
      <c r="R1490" s="207">
        <f>SUM(R1491:R1494)</f>
        <v>0</v>
      </c>
      <c r="S1490" s="206"/>
      <c r="T1490" s="208">
        <f>SUM(T1491:T1494)</f>
        <v>0</v>
      </c>
      <c r="U1490" s="12"/>
      <c r="V1490" s="12"/>
      <c r="W1490" s="12"/>
      <c r="X1490" s="12"/>
      <c r="Y1490" s="12"/>
      <c r="Z1490" s="12"/>
      <c r="AA1490" s="12"/>
      <c r="AB1490" s="12"/>
      <c r="AC1490" s="12"/>
      <c r="AD1490" s="12"/>
      <c r="AE1490" s="12"/>
      <c r="AR1490" s="209" t="s">
        <v>80</v>
      </c>
      <c r="AT1490" s="210" t="s">
        <v>72</v>
      </c>
      <c r="AU1490" s="210" t="s">
        <v>80</v>
      </c>
      <c r="AY1490" s="209" t="s">
        <v>147</v>
      </c>
      <c r="BK1490" s="211">
        <f>SUM(BK1491:BK1494)</f>
        <v>0</v>
      </c>
    </row>
    <row r="1491" s="2" customFormat="1" ht="16.5" customHeight="1">
      <c r="A1491" s="38"/>
      <c r="B1491" s="39"/>
      <c r="C1491" s="214" t="s">
        <v>874</v>
      </c>
      <c r="D1491" s="214" t="s">
        <v>150</v>
      </c>
      <c r="E1491" s="215" t="s">
        <v>601</v>
      </c>
      <c r="F1491" s="216" t="s">
        <v>602</v>
      </c>
      <c r="G1491" s="217" t="s">
        <v>168</v>
      </c>
      <c r="H1491" s="218">
        <v>3.1880000000000002</v>
      </c>
      <c r="I1491" s="219"/>
      <c r="J1491" s="220">
        <f>ROUND(I1491*H1491,2)</f>
        <v>0</v>
      </c>
      <c r="K1491" s="216" t="s">
        <v>154</v>
      </c>
      <c r="L1491" s="44"/>
      <c r="M1491" s="221" t="s">
        <v>1</v>
      </c>
      <c r="N1491" s="222" t="s">
        <v>39</v>
      </c>
      <c r="O1491" s="91"/>
      <c r="P1491" s="223">
        <f>O1491*H1491</f>
        <v>0</v>
      </c>
      <c r="Q1491" s="223">
        <v>0</v>
      </c>
      <c r="R1491" s="223">
        <f>Q1491*H1491</f>
        <v>0</v>
      </c>
      <c r="S1491" s="223">
        <v>0</v>
      </c>
      <c r="T1491" s="224">
        <f>S1491*H1491</f>
        <v>0</v>
      </c>
      <c r="U1491" s="38"/>
      <c r="V1491" s="38"/>
      <c r="W1491" s="38"/>
      <c r="X1491" s="38"/>
      <c r="Y1491" s="38"/>
      <c r="Z1491" s="38"/>
      <c r="AA1491" s="38"/>
      <c r="AB1491" s="38"/>
      <c r="AC1491" s="38"/>
      <c r="AD1491" s="38"/>
      <c r="AE1491" s="38"/>
      <c r="AR1491" s="225" t="s">
        <v>155</v>
      </c>
      <c r="AT1491" s="225" t="s">
        <v>150</v>
      </c>
      <c r="AU1491" s="225" t="s">
        <v>156</v>
      </c>
      <c r="AY1491" s="17" t="s">
        <v>147</v>
      </c>
      <c r="BE1491" s="226">
        <f>IF(N1491="základní",J1491,0)</f>
        <v>0</v>
      </c>
      <c r="BF1491" s="226">
        <f>IF(N1491="snížená",J1491,0)</f>
        <v>0</v>
      </c>
      <c r="BG1491" s="226">
        <f>IF(N1491="zákl. přenesená",J1491,0)</f>
        <v>0</v>
      </c>
      <c r="BH1491" s="226">
        <f>IF(N1491="sníž. přenesená",J1491,0)</f>
        <v>0</v>
      </c>
      <c r="BI1491" s="226">
        <f>IF(N1491="nulová",J1491,0)</f>
        <v>0</v>
      </c>
      <c r="BJ1491" s="17" t="s">
        <v>156</v>
      </c>
      <c r="BK1491" s="226">
        <f>ROUND(I1491*H1491,2)</f>
        <v>0</v>
      </c>
      <c r="BL1491" s="17" t="s">
        <v>155</v>
      </c>
      <c r="BM1491" s="225" t="s">
        <v>1307</v>
      </c>
    </row>
    <row r="1492" s="13" customFormat="1">
      <c r="A1492" s="13"/>
      <c r="B1492" s="227"/>
      <c r="C1492" s="228"/>
      <c r="D1492" s="229" t="s">
        <v>157</v>
      </c>
      <c r="E1492" s="230" t="s">
        <v>1</v>
      </c>
      <c r="F1492" s="231" t="s">
        <v>1287</v>
      </c>
      <c r="G1492" s="228"/>
      <c r="H1492" s="230" t="s">
        <v>1</v>
      </c>
      <c r="I1492" s="232"/>
      <c r="J1492" s="228"/>
      <c r="K1492" s="228"/>
      <c r="L1492" s="233"/>
      <c r="M1492" s="234"/>
      <c r="N1492" s="235"/>
      <c r="O1492" s="235"/>
      <c r="P1492" s="235"/>
      <c r="Q1492" s="235"/>
      <c r="R1492" s="235"/>
      <c r="S1492" s="235"/>
      <c r="T1492" s="236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7" t="s">
        <v>157</v>
      </c>
      <c r="AU1492" s="237" t="s">
        <v>156</v>
      </c>
      <c r="AV1492" s="13" t="s">
        <v>80</v>
      </c>
      <c r="AW1492" s="13" t="s">
        <v>30</v>
      </c>
      <c r="AX1492" s="13" t="s">
        <v>14</v>
      </c>
      <c r="AY1492" s="237" t="s">
        <v>147</v>
      </c>
    </row>
    <row r="1493" s="14" customFormat="1">
      <c r="A1493" s="14"/>
      <c r="B1493" s="238"/>
      <c r="C1493" s="239"/>
      <c r="D1493" s="229" t="s">
        <v>157</v>
      </c>
      <c r="E1493" s="240" t="s">
        <v>1</v>
      </c>
      <c r="F1493" s="241" t="s">
        <v>1288</v>
      </c>
      <c r="G1493" s="239"/>
      <c r="H1493" s="242">
        <v>3.1880000000000002</v>
      </c>
      <c r="I1493" s="243"/>
      <c r="J1493" s="239"/>
      <c r="K1493" s="239"/>
      <c r="L1493" s="244"/>
      <c r="M1493" s="245"/>
      <c r="N1493" s="246"/>
      <c r="O1493" s="246"/>
      <c r="P1493" s="246"/>
      <c r="Q1493" s="246"/>
      <c r="R1493" s="246"/>
      <c r="S1493" s="246"/>
      <c r="T1493" s="247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48" t="s">
        <v>157</v>
      </c>
      <c r="AU1493" s="248" t="s">
        <v>156</v>
      </c>
      <c r="AV1493" s="14" t="s">
        <v>156</v>
      </c>
      <c r="AW1493" s="14" t="s">
        <v>30</v>
      </c>
      <c r="AX1493" s="14" t="s">
        <v>14</v>
      </c>
      <c r="AY1493" s="248" t="s">
        <v>147</v>
      </c>
    </row>
    <row r="1494" s="15" customFormat="1">
      <c r="A1494" s="15"/>
      <c r="B1494" s="249"/>
      <c r="C1494" s="250"/>
      <c r="D1494" s="229" t="s">
        <v>157</v>
      </c>
      <c r="E1494" s="251" t="s">
        <v>1</v>
      </c>
      <c r="F1494" s="252" t="s">
        <v>160</v>
      </c>
      <c r="G1494" s="250"/>
      <c r="H1494" s="253">
        <v>3.1880000000000002</v>
      </c>
      <c r="I1494" s="254"/>
      <c r="J1494" s="250"/>
      <c r="K1494" s="250"/>
      <c r="L1494" s="255"/>
      <c r="M1494" s="256"/>
      <c r="N1494" s="257"/>
      <c r="O1494" s="257"/>
      <c r="P1494" s="257"/>
      <c r="Q1494" s="257"/>
      <c r="R1494" s="257"/>
      <c r="S1494" s="257"/>
      <c r="T1494" s="258"/>
      <c r="U1494" s="15"/>
      <c r="V1494" s="15"/>
      <c r="W1494" s="15"/>
      <c r="X1494" s="15"/>
      <c r="Y1494" s="15"/>
      <c r="Z1494" s="15"/>
      <c r="AA1494" s="15"/>
      <c r="AB1494" s="15"/>
      <c r="AC1494" s="15"/>
      <c r="AD1494" s="15"/>
      <c r="AE1494" s="15"/>
      <c r="AT1494" s="259" t="s">
        <v>157</v>
      </c>
      <c r="AU1494" s="259" t="s">
        <v>156</v>
      </c>
      <c r="AV1494" s="15" t="s">
        <v>155</v>
      </c>
      <c r="AW1494" s="15" t="s">
        <v>30</v>
      </c>
      <c r="AX1494" s="15" t="s">
        <v>80</v>
      </c>
      <c r="AY1494" s="259" t="s">
        <v>147</v>
      </c>
    </row>
    <row r="1495" s="12" customFormat="1" ht="22.8" customHeight="1">
      <c r="A1495" s="12"/>
      <c r="B1495" s="198"/>
      <c r="C1495" s="199"/>
      <c r="D1495" s="200" t="s">
        <v>72</v>
      </c>
      <c r="E1495" s="212" t="s">
        <v>607</v>
      </c>
      <c r="F1495" s="212" t="s">
        <v>608</v>
      </c>
      <c r="G1495" s="199"/>
      <c r="H1495" s="199"/>
      <c r="I1495" s="202"/>
      <c r="J1495" s="213">
        <f>BK1495</f>
        <v>0</v>
      </c>
      <c r="K1495" s="199"/>
      <c r="L1495" s="204"/>
      <c r="M1495" s="205"/>
      <c r="N1495" s="206"/>
      <c r="O1495" s="206"/>
      <c r="P1495" s="207">
        <f>P1496</f>
        <v>0</v>
      </c>
      <c r="Q1495" s="206"/>
      <c r="R1495" s="207">
        <f>R1496</f>
        <v>0</v>
      </c>
      <c r="S1495" s="206"/>
      <c r="T1495" s="208">
        <f>T1496</f>
        <v>0</v>
      </c>
      <c r="U1495" s="12"/>
      <c r="V1495" s="12"/>
      <c r="W1495" s="12"/>
      <c r="X1495" s="12"/>
      <c r="Y1495" s="12"/>
      <c r="Z1495" s="12"/>
      <c r="AA1495" s="12"/>
      <c r="AB1495" s="12"/>
      <c r="AC1495" s="12"/>
      <c r="AD1495" s="12"/>
      <c r="AE1495" s="12"/>
      <c r="AR1495" s="209" t="s">
        <v>80</v>
      </c>
      <c r="AT1495" s="210" t="s">
        <v>72</v>
      </c>
      <c r="AU1495" s="210" t="s">
        <v>80</v>
      </c>
      <c r="AY1495" s="209" t="s">
        <v>147</v>
      </c>
      <c r="BK1495" s="211">
        <f>BK1496</f>
        <v>0</v>
      </c>
    </row>
    <row r="1496" s="2" customFormat="1" ht="33" customHeight="1">
      <c r="A1496" s="38"/>
      <c r="B1496" s="39"/>
      <c r="C1496" s="214" t="s">
        <v>1308</v>
      </c>
      <c r="D1496" s="214" t="s">
        <v>150</v>
      </c>
      <c r="E1496" s="215" t="s">
        <v>610</v>
      </c>
      <c r="F1496" s="216" t="s">
        <v>611</v>
      </c>
      <c r="G1496" s="217" t="s">
        <v>267</v>
      </c>
      <c r="H1496" s="218">
        <v>0.746</v>
      </c>
      <c r="I1496" s="219"/>
      <c r="J1496" s="220">
        <f>ROUND(I1496*H1496,2)</f>
        <v>0</v>
      </c>
      <c r="K1496" s="216" t="s">
        <v>154</v>
      </c>
      <c r="L1496" s="44"/>
      <c r="M1496" s="221" t="s">
        <v>1</v>
      </c>
      <c r="N1496" s="222" t="s">
        <v>39</v>
      </c>
      <c r="O1496" s="91"/>
      <c r="P1496" s="223">
        <f>O1496*H1496</f>
        <v>0</v>
      </c>
      <c r="Q1496" s="223">
        <v>0</v>
      </c>
      <c r="R1496" s="223">
        <f>Q1496*H1496</f>
        <v>0</v>
      </c>
      <c r="S1496" s="223">
        <v>0</v>
      </c>
      <c r="T1496" s="224">
        <f>S1496*H1496</f>
        <v>0</v>
      </c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R1496" s="225" t="s">
        <v>155</v>
      </c>
      <c r="AT1496" s="225" t="s">
        <v>150</v>
      </c>
      <c r="AU1496" s="225" t="s">
        <v>156</v>
      </c>
      <c r="AY1496" s="17" t="s">
        <v>147</v>
      </c>
      <c r="BE1496" s="226">
        <f>IF(N1496="základní",J1496,0)</f>
        <v>0</v>
      </c>
      <c r="BF1496" s="226">
        <f>IF(N1496="snížená",J1496,0)</f>
        <v>0</v>
      </c>
      <c r="BG1496" s="226">
        <f>IF(N1496="zákl. přenesená",J1496,0)</f>
        <v>0</v>
      </c>
      <c r="BH1496" s="226">
        <f>IF(N1496="sníž. přenesená",J1496,0)</f>
        <v>0</v>
      </c>
      <c r="BI1496" s="226">
        <f>IF(N1496="nulová",J1496,0)</f>
        <v>0</v>
      </c>
      <c r="BJ1496" s="17" t="s">
        <v>156</v>
      </c>
      <c r="BK1496" s="226">
        <f>ROUND(I1496*H1496,2)</f>
        <v>0</v>
      </c>
      <c r="BL1496" s="17" t="s">
        <v>155</v>
      </c>
      <c r="BM1496" s="225" t="s">
        <v>1309</v>
      </c>
    </row>
    <row r="1497" s="12" customFormat="1" ht="22.8" customHeight="1">
      <c r="A1497" s="12"/>
      <c r="B1497" s="198"/>
      <c r="C1497" s="199"/>
      <c r="D1497" s="200" t="s">
        <v>72</v>
      </c>
      <c r="E1497" s="212" t="s">
        <v>613</v>
      </c>
      <c r="F1497" s="212" t="s">
        <v>614</v>
      </c>
      <c r="G1497" s="199"/>
      <c r="H1497" s="199"/>
      <c r="I1497" s="202"/>
      <c r="J1497" s="213">
        <f>BK1497</f>
        <v>0</v>
      </c>
      <c r="K1497" s="199"/>
      <c r="L1497" s="204"/>
      <c r="M1497" s="205"/>
      <c r="N1497" s="206"/>
      <c r="O1497" s="206"/>
      <c r="P1497" s="207">
        <f>SUM(P1498:P1518)</f>
        <v>0</v>
      </c>
      <c r="Q1497" s="206"/>
      <c r="R1497" s="207">
        <f>SUM(R1498:R1518)</f>
        <v>0</v>
      </c>
      <c r="S1497" s="206"/>
      <c r="T1497" s="208">
        <f>SUM(T1498:T1518)</f>
        <v>0</v>
      </c>
      <c r="U1497" s="12"/>
      <c r="V1497" s="12"/>
      <c r="W1497" s="12"/>
      <c r="X1497" s="12"/>
      <c r="Y1497" s="12"/>
      <c r="Z1497" s="12"/>
      <c r="AA1497" s="12"/>
      <c r="AB1497" s="12"/>
      <c r="AC1497" s="12"/>
      <c r="AD1497" s="12"/>
      <c r="AE1497" s="12"/>
      <c r="AR1497" s="209" t="s">
        <v>80</v>
      </c>
      <c r="AT1497" s="210" t="s">
        <v>72</v>
      </c>
      <c r="AU1497" s="210" t="s">
        <v>80</v>
      </c>
      <c r="AY1497" s="209" t="s">
        <v>147</v>
      </c>
      <c r="BK1497" s="211">
        <f>SUM(BK1498:BK1518)</f>
        <v>0</v>
      </c>
    </row>
    <row r="1498" s="2" customFormat="1" ht="16.5" customHeight="1">
      <c r="A1498" s="38"/>
      <c r="B1498" s="39"/>
      <c r="C1498" s="214" t="s">
        <v>876</v>
      </c>
      <c r="D1498" s="214" t="s">
        <v>150</v>
      </c>
      <c r="E1498" s="215" t="s">
        <v>626</v>
      </c>
      <c r="F1498" s="216" t="s">
        <v>627</v>
      </c>
      <c r="G1498" s="217" t="s">
        <v>168</v>
      </c>
      <c r="H1498" s="218">
        <v>3.1880000000000002</v>
      </c>
      <c r="I1498" s="219"/>
      <c r="J1498" s="220">
        <f>ROUND(I1498*H1498,2)</f>
        <v>0</v>
      </c>
      <c r="K1498" s="216" t="s">
        <v>154</v>
      </c>
      <c r="L1498" s="44"/>
      <c r="M1498" s="221" t="s">
        <v>1</v>
      </c>
      <c r="N1498" s="222" t="s">
        <v>39</v>
      </c>
      <c r="O1498" s="91"/>
      <c r="P1498" s="223">
        <f>O1498*H1498</f>
        <v>0</v>
      </c>
      <c r="Q1498" s="223">
        <v>0</v>
      </c>
      <c r="R1498" s="223">
        <f>Q1498*H1498</f>
        <v>0</v>
      </c>
      <c r="S1498" s="223">
        <v>0</v>
      </c>
      <c r="T1498" s="224">
        <f>S1498*H1498</f>
        <v>0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25" t="s">
        <v>155</v>
      </c>
      <c r="AT1498" s="225" t="s">
        <v>150</v>
      </c>
      <c r="AU1498" s="225" t="s">
        <v>156</v>
      </c>
      <c r="AY1498" s="17" t="s">
        <v>147</v>
      </c>
      <c r="BE1498" s="226">
        <f>IF(N1498="základní",J1498,0)</f>
        <v>0</v>
      </c>
      <c r="BF1498" s="226">
        <f>IF(N1498="snížená",J1498,0)</f>
        <v>0</v>
      </c>
      <c r="BG1498" s="226">
        <f>IF(N1498="zákl. přenesená",J1498,0)</f>
        <v>0</v>
      </c>
      <c r="BH1498" s="226">
        <f>IF(N1498="sníž. přenesená",J1498,0)</f>
        <v>0</v>
      </c>
      <c r="BI1498" s="226">
        <f>IF(N1498="nulová",J1498,0)</f>
        <v>0</v>
      </c>
      <c r="BJ1498" s="17" t="s">
        <v>156</v>
      </c>
      <c r="BK1498" s="226">
        <f>ROUND(I1498*H1498,2)</f>
        <v>0</v>
      </c>
      <c r="BL1498" s="17" t="s">
        <v>155</v>
      </c>
      <c r="BM1498" s="225" t="s">
        <v>1310</v>
      </c>
    </row>
    <row r="1499" s="13" customFormat="1">
      <c r="A1499" s="13"/>
      <c r="B1499" s="227"/>
      <c r="C1499" s="228"/>
      <c r="D1499" s="229" t="s">
        <v>157</v>
      </c>
      <c r="E1499" s="230" t="s">
        <v>1</v>
      </c>
      <c r="F1499" s="231" t="s">
        <v>1287</v>
      </c>
      <c r="G1499" s="228"/>
      <c r="H1499" s="230" t="s">
        <v>1</v>
      </c>
      <c r="I1499" s="232"/>
      <c r="J1499" s="228"/>
      <c r="K1499" s="228"/>
      <c r="L1499" s="233"/>
      <c r="M1499" s="234"/>
      <c r="N1499" s="235"/>
      <c r="O1499" s="235"/>
      <c r="P1499" s="235"/>
      <c r="Q1499" s="235"/>
      <c r="R1499" s="235"/>
      <c r="S1499" s="235"/>
      <c r="T1499" s="236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7" t="s">
        <v>157</v>
      </c>
      <c r="AU1499" s="237" t="s">
        <v>156</v>
      </c>
      <c r="AV1499" s="13" t="s">
        <v>80</v>
      </c>
      <c r="AW1499" s="13" t="s">
        <v>30</v>
      </c>
      <c r="AX1499" s="13" t="s">
        <v>14</v>
      </c>
      <c r="AY1499" s="237" t="s">
        <v>147</v>
      </c>
    </row>
    <row r="1500" s="14" customFormat="1">
      <c r="A1500" s="14"/>
      <c r="B1500" s="238"/>
      <c r="C1500" s="239"/>
      <c r="D1500" s="229" t="s">
        <v>157</v>
      </c>
      <c r="E1500" s="240" t="s">
        <v>1</v>
      </c>
      <c r="F1500" s="241" t="s">
        <v>1288</v>
      </c>
      <c r="G1500" s="239"/>
      <c r="H1500" s="242">
        <v>3.1880000000000002</v>
      </c>
      <c r="I1500" s="243"/>
      <c r="J1500" s="239"/>
      <c r="K1500" s="239"/>
      <c r="L1500" s="244"/>
      <c r="M1500" s="245"/>
      <c r="N1500" s="246"/>
      <c r="O1500" s="246"/>
      <c r="P1500" s="246"/>
      <c r="Q1500" s="246"/>
      <c r="R1500" s="246"/>
      <c r="S1500" s="246"/>
      <c r="T1500" s="247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48" t="s">
        <v>157</v>
      </c>
      <c r="AU1500" s="248" t="s">
        <v>156</v>
      </c>
      <c r="AV1500" s="14" t="s">
        <v>156</v>
      </c>
      <c r="AW1500" s="14" t="s">
        <v>30</v>
      </c>
      <c r="AX1500" s="14" t="s">
        <v>14</v>
      </c>
      <c r="AY1500" s="248" t="s">
        <v>147</v>
      </c>
    </row>
    <row r="1501" s="15" customFormat="1">
      <c r="A1501" s="15"/>
      <c r="B1501" s="249"/>
      <c r="C1501" s="250"/>
      <c r="D1501" s="229" t="s">
        <v>157</v>
      </c>
      <c r="E1501" s="251" t="s">
        <v>1</v>
      </c>
      <c r="F1501" s="252" t="s">
        <v>160</v>
      </c>
      <c r="G1501" s="250"/>
      <c r="H1501" s="253">
        <v>3.1880000000000002</v>
      </c>
      <c r="I1501" s="254"/>
      <c r="J1501" s="250"/>
      <c r="K1501" s="250"/>
      <c r="L1501" s="255"/>
      <c r="M1501" s="256"/>
      <c r="N1501" s="257"/>
      <c r="O1501" s="257"/>
      <c r="P1501" s="257"/>
      <c r="Q1501" s="257"/>
      <c r="R1501" s="257"/>
      <c r="S1501" s="257"/>
      <c r="T1501" s="258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15"/>
      <c r="AT1501" s="259" t="s">
        <v>157</v>
      </c>
      <c r="AU1501" s="259" t="s">
        <v>156</v>
      </c>
      <c r="AV1501" s="15" t="s">
        <v>155</v>
      </c>
      <c r="AW1501" s="15" t="s">
        <v>30</v>
      </c>
      <c r="AX1501" s="15" t="s">
        <v>80</v>
      </c>
      <c r="AY1501" s="259" t="s">
        <v>147</v>
      </c>
    </row>
    <row r="1502" s="2" customFormat="1" ht="16.5" customHeight="1">
      <c r="A1502" s="38"/>
      <c r="B1502" s="39"/>
      <c r="C1502" s="260" t="s">
        <v>1311</v>
      </c>
      <c r="D1502" s="260" t="s">
        <v>413</v>
      </c>
      <c r="E1502" s="261" t="s">
        <v>629</v>
      </c>
      <c r="F1502" s="262" t="s">
        <v>630</v>
      </c>
      <c r="G1502" s="263" t="s">
        <v>267</v>
      </c>
      <c r="H1502" s="264">
        <v>0.002</v>
      </c>
      <c r="I1502" s="265"/>
      <c r="J1502" s="266">
        <f>ROUND(I1502*H1502,2)</f>
        <v>0</v>
      </c>
      <c r="K1502" s="262" t="s">
        <v>416</v>
      </c>
      <c r="L1502" s="267"/>
      <c r="M1502" s="268" t="s">
        <v>1</v>
      </c>
      <c r="N1502" s="269" t="s">
        <v>39</v>
      </c>
      <c r="O1502" s="91"/>
      <c r="P1502" s="223">
        <f>O1502*H1502</f>
        <v>0</v>
      </c>
      <c r="Q1502" s="223">
        <v>0</v>
      </c>
      <c r="R1502" s="223">
        <f>Q1502*H1502</f>
        <v>0</v>
      </c>
      <c r="S1502" s="223">
        <v>0</v>
      </c>
      <c r="T1502" s="224">
        <f>S1502*H1502</f>
        <v>0</v>
      </c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  <c r="AE1502" s="38"/>
      <c r="AR1502" s="225" t="s">
        <v>173</v>
      </c>
      <c r="AT1502" s="225" t="s">
        <v>413</v>
      </c>
      <c r="AU1502" s="225" t="s">
        <v>156</v>
      </c>
      <c r="AY1502" s="17" t="s">
        <v>147</v>
      </c>
      <c r="BE1502" s="226">
        <f>IF(N1502="základní",J1502,0)</f>
        <v>0</v>
      </c>
      <c r="BF1502" s="226">
        <f>IF(N1502="snížená",J1502,0)</f>
        <v>0</v>
      </c>
      <c r="BG1502" s="226">
        <f>IF(N1502="zákl. přenesená",J1502,0)</f>
        <v>0</v>
      </c>
      <c r="BH1502" s="226">
        <f>IF(N1502="sníž. přenesená",J1502,0)</f>
        <v>0</v>
      </c>
      <c r="BI1502" s="226">
        <f>IF(N1502="nulová",J1502,0)</f>
        <v>0</v>
      </c>
      <c r="BJ1502" s="17" t="s">
        <v>156</v>
      </c>
      <c r="BK1502" s="226">
        <f>ROUND(I1502*H1502,2)</f>
        <v>0</v>
      </c>
      <c r="BL1502" s="17" t="s">
        <v>155</v>
      </c>
      <c r="BM1502" s="225" t="s">
        <v>1312</v>
      </c>
    </row>
    <row r="1503" s="13" customFormat="1">
      <c r="A1503" s="13"/>
      <c r="B1503" s="227"/>
      <c r="C1503" s="228"/>
      <c r="D1503" s="229" t="s">
        <v>157</v>
      </c>
      <c r="E1503" s="230" t="s">
        <v>1</v>
      </c>
      <c r="F1503" s="231" t="s">
        <v>1287</v>
      </c>
      <c r="G1503" s="228"/>
      <c r="H1503" s="230" t="s">
        <v>1</v>
      </c>
      <c r="I1503" s="232"/>
      <c r="J1503" s="228"/>
      <c r="K1503" s="228"/>
      <c r="L1503" s="233"/>
      <c r="M1503" s="234"/>
      <c r="N1503" s="235"/>
      <c r="O1503" s="235"/>
      <c r="P1503" s="235"/>
      <c r="Q1503" s="235"/>
      <c r="R1503" s="235"/>
      <c r="S1503" s="235"/>
      <c r="T1503" s="236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7" t="s">
        <v>157</v>
      </c>
      <c r="AU1503" s="237" t="s">
        <v>156</v>
      </c>
      <c r="AV1503" s="13" t="s">
        <v>80</v>
      </c>
      <c r="AW1503" s="13" t="s">
        <v>30</v>
      </c>
      <c r="AX1503" s="13" t="s">
        <v>14</v>
      </c>
      <c r="AY1503" s="237" t="s">
        <v>147</v>
      </c>
    </row>
    <row r="1504" s="14" customFormat="1">
      <c r="A1504" s="14"/>
      <c r="B1504" s="238"/>
      <c r="C1504" s="239"/>
      <c r="D1504" s="229" t="s">
        <v>157</v>
      </c>
      <c r="E1504" s="240" t="s">
        <v>1</v>
      </c>
      <c r="F1504" s="241" t="s">
        <v>1313</v>
      </c>
      <c r="G1504" s="239"/>
      <c r="H1504" s="242">
        <v>0.002</v>
      </c>
      <c r="I1504" s="243"/>
      <c r="J1504" s="239"/>
      <c r="K1504" s="239"/>
      <c r="L1504" s="244"/>
      <c r="M1504" s="245"/>
      <c r="N1504" s="246"/>
      <c r="O1504" s="246"/>
      <c r="P1504" s="246"/>
      <c r="Q1504" s="246"/>
      <c r="R1504" s="246"/>
      <c r="S1504" s="246"/>
      <c r="T1504" s="247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48" t="s">
        <v>157</v>
      </c>
      <c r="AU1504" s="248" t="s">
        <v>156</v>
      </c>
      <c r="AV1504" s="14" t="s">
        <v>156</v>
      </c>
      <c r="AW1504" s="14" t="s">
        <v>30</v>
      </c>
      <c r="AX1504" s="14" t="s">
        <v>14</v>
      </c>
      <c r="AY1504" s="248" t="s">
        <v>147</v>
      </c>
    </row>
    <row r="1505" s="15" customFormat="1">
      <c r="A1505" s="15"/>
      <c r="B1505" s="249"/>
      <c r="C1505" s="250"/>
      <c r="D1505" s="229" t="s">
        <v>157</v>
      </c>
      <c r="E1505" s="251" t="s">
        <v>1</v>
      </c>
      <c r="F1505" s="252" t="s">
        <v>160</v>
      </c>
      <c r="G1505" s="250"/>
      <c r="H1505" s="253">
        <v>0.002</v>
      </c>
      <c r="I1505" s="254"/>
      <c r="J1505" s="250"/>
      <c r="K1505" s="250"/>
      <c r="L1505" s="255"/>
      <c r="M1505" s="256"/>
      <c r="N1505" s="257"/>
      <c r="O1505" s="257"/>
      <c r="P1505" s="257"/>
      <c r="Q1505" s="257"/>
      <c r="R1505" s="257"/>
      <c r="S1505" s="257"/>
      <c r="T1505" s="258"/>
      <c r="U1505" s="15"/>
      <c r="V1505" s="15"/>
      <c r="W1505" s="15"/>
      <c r="X1505" s="15"/>
      <c r="Y1505" s="15"/>
      <c r="Z1505" s="15"/>
      <c r="AA1505" s="15"/>
      <c r="AB1505" s="15"/>
      <c r="AC1505" s="15"/>
      <c r="AD1505" s="15"/>
      <c r="AE1505" s="15"/>
      <c r="AT1505" s="259" t="s">
        <v>157</v>
      </c>
      <c r="AU1505" s="259" t="s">
        <v>156</v>
      </c>
      <c r="AV1505" s="15" t="s">
        <v>155</v>
      </c>
      <c r="AW1505" s="15" t="s">
        <v>30</v>
      </c>
      <c r="AX1505" s="15" t="s">
        <v>80</v>
      </c>
      <c r="AY1505" s="259" t="s">
        <v>147</v>
      </c>
    </row>
    <row r="1506" s="2" customFormat="1" ht="16.5" customHeight="1">
      <c r="A1506" s="38"/>
      <c r="B1506" s="39"/>
      <c r="C1506" s="214" t="s">
        <v>879</v>
      </c>
      <c r="D1506" s="214" t="s">
        <v>150</v>
      </c>
      <c r="E1506" s="215" t="s">
        <v>638</v>
      </c>
      <c r="F1506" s="216" t="s">
        <v>639</v>
      </c>
      <c r="G1506" s="217" t="s">
        <v>168</v>
      </c>
      <c r="H1506" s="218">
        <v>6.375</v>
      </c>
      <c r="I1506" s="219"/>
      <c r="J1506" s="220">
        <f>ROUND(I1506*H1506,2)</f>
        <v>0</v>
      </c>
      <c r="K1506" s="216" t="s">
        <v>154</v>
      </c>
      <c r="L1506" s="44"/>
      <c r="M1506" s="221" t="s">
        <v>1</v>
      </c>
      <c r="N1506" s="222" t="s">
        <v>39</v>
      </c>
      <c r="O1506" s="91"/>
      <c r="P1506" s="223">
        <f>O1506*H1506</f>
        <v>0</v>
      </c>
      <c r="Q1506" s="223">
        <v>0</v>
      </c>
      <c r="R1506" s="223">
        <f>Q1506*H1506</f>
        <v>0</v>
      </c>
      <c r="S1506" s="223">
        <v>0</v>
      </c>
      <c r="T1506" s="224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225" t="s">
        <v>155</v>
      </c>
      <c r="AT1506" s="225" t="s">
        <v>150</v>
      </c>
      <c r="AU1506" s="225" t="s">
        <v>156</v>
      </c>
      <c r="AY1506" s="17" t="s">
        <v>147</v>
      </c>
      <c r="BE1506" s="226">
        <f>IF(N1506="základní",J1506,0)</f>
        <v>0</v>
      </c>
      <c r="BF1506" s="226">
        <f>IF(N1506="snížená",J1506,0)</f>
        <v>0</v>
      </c>
      <c r="BG1506" s="226">
        <f>IF(N1506="zákl. přenesená",J1506,0)</f>
        <v>0</v>
      </c>
      <c r="BH1506" s="226">
        <f>IF(N1506="sníž. přenesená",J1506,0)</f>
        <v>0</v>
      </c>
      <c r="BI1506" s="226">
        <f>IF(N1506="nulová",J1506,0)</f>
        <v>0</v>
      </c>
      <c r="BJ1506" s="17" t="s">
        <v>156</v>
      </c>
      <c r="BK1506" s="226">
        <f>ROUND(I1506*H1506,2)</f>
        <v>0</v>
      </c>
      <c r="BL1506" s="17" t="s">
        <v>155</v>
      </c>
      <c r="BM1506" s="225" t="s">
        <v>1314</v>
      </c>
    </row>
    <row r="1507" s="13" customFormat="1">
      <c r="A1507" s="13"/>
      <c r="B1507" s="227"/>
      <c r="C1507" s="228"/>
      <c r="D1507" s="229" t="s">
        <v>157</v>
      </c>
      <c r="E1507" s="230" t="s">
        <v>1</v>
      </c>
      <c r="F1507" s="231" t="s">
        <v>1287</v>
      </c>
      <c r="G1507" s="228"/>
      <c r="H1507" s="230" t="s">
        <v>1</v>
      </c>
      <c r="I1507" s="232"/>
      <c r="J1507" s="228"/>
      <c r="K1507" s="228"/>
      <c r="L1507" s="233"/>
      <c r="M1507" s="234"/>
      <c r="N1507" s="235"/>
      <c r="O1507" s="235"/>
      <c r="P1507" s="235"/>
      <c r="Q1507" s="235"/>
      <c r="R1507" s="235"/>
      <c r="S1507" s="235"/>
      <c r="T1507" s="236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7" t="s">
        <v>157</v>
      </c>
      <c r="AU1507" s="237" t="s">
        <v>156</v>
      </c>
      <c r="AV1507" s="13" t="s">
        <v>80</v>
      </c>
      <c r="AW1507" s="13" t="s">
        <v>30</v>
      </c>
      <c r="AX1507" s="13" t="s">
        <v>14</v>
      </c>
      <c r="AY1507" s="237" t="s">
        <v>147</v>
      </c>
    </row>
    <row r="1508" s="14" customFormat="1">
      <c r="A1508" s="14"/>
      <c r="B1508" s="238"/>
      <c r="C1508" s="239"/>
      <c r="D1508" s="229" t="s">
        <v>157</v>
      </c>
      <c r="E1508" s="240" t="s">
        <v>1</v>
      </c>
      <c r="F1508" s="241" t="s">
        <v>1297</v>
      </c>
      <c r="G1508" s="239"/>
      <c r="H1508" s="242">
        <v>6.375</v>
      </c>
      <c r="I1508" s="243"/>
      <c r="J1508" s="239"/>
      <c r="K1508" s="239"/>
      <c r="L1508" s="244"/>
      <c r="M1508" s="245"/>
      <c r="N1508" s="246"/>
      <c r="O1508" s="246"/>
      <c r="P1508" s="246"/>
      <c r="Q1508" s="246"/>
      <c r="R1508" s="246"/>
      <c r="S1508" s="246"/>
      <c r="T1508" s="247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48" t="s">
        <v>157</v>
      </c>
      <c r="AU1508" s="248" t="s">
        <v>156</v>
      </c>
      <c r="AV1508" s="14" t="s">
        <v>156</v>
      </c>
      <c r="AW1508" s="14" t="s">
        <v>30</v>
      </c>
      <c r="AX1508" s="14" t="s">
        <v>14</v>
      </c>
      <c r="AY1508" s="248" t="s">
        <v>147</v>
      </c>
    </row>
    <row r="1509" s="15" customFormat="1">
      <c r="A1509" s="15"/>
      <c r="B1509" s="249"/>
      <c r="C1509" s="250"/>
      <c r="D1509" s="229" t="s">
        <v>157</v>
      </c>
      <c r="E1509" s="251" t="s">
        <v>1</v>
      </c>
      <c r="F1509" s="252" t="s">
        <v>160</v>
      </c>
      <c r="G1509" s="250"/>
      <c r="H1509" s="253">
        <v>6.375</v>
      </c>
      <c r="I1509" s="254"/>
      <c r="J1509" s="250"/>
      <c r="K1509" s="250"/>
      <c r="L1509" s="255"/>
      <c r="M1509" s="256"/>
      <c r="N1509" s="257"/>
      <c r="O1509" s="257"/>
      <c r="P1509" s="257"/>
      <c r="Q1509" s="257"/>
      <c r="R1509" s="257"/>
      <c r="S1509" s="257"/>
      <c r="T1509" s="258"/>
      <c r="U1509" s="15"/>
      <c r="V1509" s="15"/>
      <c r="W1509" s="15"/>
      <c r="X1509" s="15"/>
      <c r="Y1509" s="15"/>
      <c r="Z1509" s="15"/>
      <c r="AA1509" s="15"/>
      <c r="AB1509" s="15"/>
      <c r="AC1509" s="15"/>
      <c r="AD1509" s="15"/>
      <c r="AE1509" s="15"/>
      <c r="AT1509" s="259" t="s">
        <v>157</v>
      </c>
      <c r="AU1509" s="259" t="s">
        <v>156</v>
      </c>
      <c r="AV1509" s="15" t="s">
        <v>155</v>
      </c>
      <c r="AW1509" s="15" t="s">
        <v>30</v>
      </c>
      <c r="AX1509" s="15" t="s">
        <v>80</v>
      </c>
      <c r="AY1509" s="259" t="s">
        <v>147</v>
      </c>
    </row>
    <row r="1510" s="2" customFormat="1" ht="24.15" customHeight="1">
      <c r="A1510" s="38"/>
      <c r="B1510" s="39"/>
      <c r="C1510" s="260" t="s">
        <v>1315</v>
      </c>
      <c r="D1510" s="260" t="s">
        <v>413</v>
      </c>
      <c r="E1510" s="261" t="s">
        <v>642</v>
      </c>
      <c r="F1510" s="262" t="s">
        <v>643</v>
      </c>
      <c r="G1510" s="263" t="s">
        <v>168</v>
      </c>
      <c r="H1510" s="264">
        <v>3.5059999999999998</v>
      </c>
      <c r="I1510" s="265"/>
      <c r="J1510" s="266">
        <f>ROUND(I1510*H1510,2)</f>
        <v>0</v>
      </c>
      <c r="K1510" s="262" t="s">
        <v>416</v>
      </c>
      <c r="L1510" s="267"/>
      <c r="M1510" s="268" t="s">
        <v>1</v>
      </c>
      <c r="N1510" s="269" t="s">
        <v>39</v>
      </c>
      <c r="O1510" s="91"/>
      <c r="P1510" s="223">
        <f>O1510*H1510</f>
        <v>0</v>
      </c>
      <c r="Q1510" s="223">
        <v>0</v>
      </c>
      <c r="R1510" s="223">
        <f>Q1510*H1510</f>
        <v>0</v>
      </c>
      <c r="S1510" s="223">
        <v>0</v>
      </c>
      <c r="T1510" s="224">
        <f>S1510*H1510</f>
        <v>0</v>
      </c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R1510" s="225" t="s">
        <v>173</v>
      </c>
      <c r="AT1510" s="225" t="s">
        <v>413</v>
      </c>
      <c r="AU1510" s="225" t="s">
        <v>156</v>
      </c>
      <c r="AY1510" s="17" t="s">
        <v>147</v>
      </c>
      <c r="BE1510" s="226">
        <f>IF(N1510="základní",J1510,0)</f>
        <v>0</v>
      </c>
      <c r="BF1510" s="226">
        <f>IF(N1510="snížená",J1510,0)</f>
        <v>0</v>
      </c>
      <c r="BG1510" s="226">
        <f>IF(N1510="zákl. přenesená",J1510,0)</f>
        <v>0</v>
      </c>
      <c r="BH1510" s="226">
        <f>IF(N1510="sníž. přenesená",J1510,0)</f>
        <v>0</v>
      </c>
      <c r="BI1510" s="226">
        <f>IF(N1510="nulová",J1510,0)</f>
        <v>0</v>
      </c>
      <c r="BJ1510" s="17" t="s">
        <v>156</v>
      </c>
      <c r="BK1510" s="226">
        <f>ROUND(I1510*H1510,2)</f>
        <v>0</v>
      </c>
      <c r="BL1510" s="17" t="s">
        <v>155</v>
      </c>
      <c r="BM1510" s="225" t="s">
        <v>1316</v>
      </c>
    </row>
    <row r="1511" s="13" customFormat="1">
      <c r="A1511" s="13"/>
      <c r="B1511" s="227"/>
      <c r="C1511" s="228"/>
      <c r="D1511" s="229" t="s">
        <v>157</v>
      </c>
      <c r="E1511" s="230" t="s">
        <v>1</v>
      </c>
      <c r="F1511" s="231" t="s">
        <v>1287</v>
      </c>
      <c r="G1511" s="228"/>
      <c r="H1511" s="230" t="s">
        <v>1</v>
      </c>
      <c r="I1511" s="232"/>
      <c r="J1511" s="228"/>
      <c r="K1511" s="228"/>
      <c r="L1511" s="233"/>
      <c r="M1511" s="234"/>
      <c r="N1511" s="235"/>
      <c r="O1511" s="235"/>
      <c r="P1511" s="235"/>
      <c r="Q1511" s="235"/>
      <c r="R1511" s="235"/>
      <c r="S1511" s="235"/>
      <c r="T1511" s="236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7" t="s">
        <v>157</v>
      </c>
      <c r="AU1511" s="237" t="s">
        <v>156</v>
      </c>
      <c r="AV1511" s="13" t="s">
        <v>80</v>
      </c>
      <c r="AW1511" s="13" t="s">
        <v>30</v>
      </c>
      <c r="AX1511" s="13" t="s">
        <v>14</v>
      </c>
      <c r="AY1511" s="237" t="s">
        <v>147</v>
      </c>
    </row>
    <row r="1512" s="14" customFormat="1">
      <c r="A1512" s="14"/>
      <c r="B1512" s="238"/>
      <c r="C1512" s="239"/>
      <c r="D1512" s="229" t="s">
        <v>157</v>
      </c>
      <c r="E1512" s="240" t="s">
        <v>1</v>
      </c>
      <c r="F1512" s="241" t="s">
        <v>1317</v>
      </c>
      <c r="G1512" s="239"/>
      <c r="H1512" s="242">
        <v>3.5059999999999998</v>
      </c>
      <c r="I1512" s="243"/>
      <c r="J1512" s="239"/>
      <c r="K1512" s="239"/>
      <c r="L1512" s="244"/>
      <c r="M1512" s="245"/>
      <c r="N1512" s="246"/>
      <c r="O1512" s="246"/>
      <c r="P1512" s="246"/>
      <c r="Q1512" s="246"/>
      <c r="R1512" s="246"/>
      <c r="S1512" s="246"/>
      <c r="T1512" s="247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48" t="s">
        <v>157</v>
      </c>
      <c r="AU1512" s="248" t="s">
        <v>156</v>
      </c>
      <c r="AV1512" s="14" t="s">
        <v>156</v>
      </c>
      <c r="AW1512" s="14" t="s">
        <v>30</v>
      </c>
      <c r="AX1512" s="14" t="s">
        <v>14</v>
      </c>
      <c r="AY1512" s="248" t="s">
        <v>147</v>
      </c>
    </row>
    <row r="1513" s="15" customFormat="1">
      <c r="A1513" s="15"/>
      <c r="B1513" s="249"/>
      <c r="C1513" s="250"/>
      <c r="D1513" s="229" t="s">
        <v>157</v>
      </c>
      <c r="E1513" s="251" t="s">
        <v>1</v>
      </c>
      <c r="F1513" s="252" t="s">
        <v>160</v>
      </c>
      <c r="G1513" s="250"/>
      <c r="H1513" s="253">
        <v>3.5059999999999998</v>
      </c>
      <c r="I1513" s="254"/>
      <c r="J1513" s="250"/>
      <c r="K1513" s="250"/>
      <c r="L1513" s="255"/>
      <c r="M1513" s="256"/>
      <c r="N1513" s="257"/>
      <c r="O1513" s="257"/>
      <c r="P1513" s="257"/>
      <c r="Q1513" s="257"/>
      <c r="R1513" s="257"/>
      <c r="S1513" s="257"/>
      <c r="T1513" s="258"/>
      <c r="U1513" s="15"/>
      <c r="V1513" s="15"/>
      <c r="W1513" s="15"/>
      <c r="X1513" s="15"/>
      <c r="Y1513" s="15"/>
      <c r="Z1513" s="15"/>
      <c r="AA1513" s="15"/>
      <c r="AB1513" s="15"/>
      <c r="AC1513" s="15"/>
      <c r="AD1513" s="15"/>
      <c r="AE1513" s="15"/>
      <c r="AT1513" s="259" t="s">
        <v>157</v>
      </c>
      <c r="AU1513" s="259" t="s">
        <v>156</v>
      </c>
      <c r="AV1513" s="15" t="s">
        <v>155</v>
      </c>
      <c r="AW1513" s="15" t="s">
        <v>30</v>
      </c>
      <c r="AX1513" s="15" t="s">
        <v>80</v>
      </c>
      <c r="AY1513" s="259" t="s">
        <v>147</v>
      </c>
    </row>
    <row r="1514" s="2" customFormat="1" ht="24.15" customHeight="1">
      <c r="A1514" s="38"/>
      <c r="B1514" s="39"/>
      <c r="C1514" s="260" t="s">
        <v>883</v>
      </c>
      <c r="D1514" s="260" t="s">
        <v>413</v>
      </c>
      <c r="E1514" s="261" t="s">
        <v>647</v>
      </c>
      <c r="F1514" s="262" t="s">
        <v>648</v>
      </c>
      <c r="G1514" s="263" t="s">
        <v>168</v>
      </c>
      <c r="H1514" s="264">
        <v>3.5059999999999998</v>
      </c>
      <c r="I1514" s="265"/>
      <c r="J1514" s="266">
        <f>ROUND(I1514*H1514,2)</f>
        <v>0</v>
      </c>
      <c r="K1514" s="262" t="s">
        <v>416</v>
      </c>
      <c r="L1514" s="267"/>
      <c r="M1514" s="268" t="s">
        <v>1</v>
      </c>
      <c r="N1514" s="269" t="s">
        <v>39</v>
      </c>
      <c r="O1514" s="91"/>
      <c r="P1514" s="223">
        <f>O1514*H1514</f>
        <v>0</v>
      </c>
      <c r="Q1514" s="223">
        <v>0</v>
      </c>
      <c r="R1514" s="223">
        <f>Q1514*H1514</f>
        <v>0</v>
      </c>
      <c r="S1514" s="223">
        <v>0</v>
      </c>
      <c r="T1514" s="224">
        <f>S1514*H1514</f>
        <v>0</v>
      </c>
      <c r="U1514" s="38"/>
      <c r="V1514" s="38"/>
      <c r="W1514" s="38"/>
      <c r="X1514" s="38"/>
      <c r="Y1514" s="38"/>
      <c r="Z1514" s="38"/>
      <c r="AA1514" s="38"/>
      <c r="AB1514" s="38"/>
      <c r="AC1514" s="38"/>
      <c r="AD1514" s="38"/>
      <c r="AE1514" s="38"/>
      <c r="AR1514" s="225" t="s">
        <v>173</v>
      </c>
      <c r="AT1514" s="225" t="s">
        <v>413</v>
      </c>
      <c r="AU1514" s="225" t="s">
        <v>156</v>
      </c>
      <c r="AY1514" s="17" t="s">
        <v>147</v>
      </c>
      <c r="BE1514" s="226">
        <f>IF(N1514="základní",J1514,0)</f>
        <v>0</v>
      </c>
      <c r="BF1514" s="226">
        <f>IF(N1514="snížená",J1514,0)</f>
        <v>0</v>
      </c>
      <c r="BG1514" s="226">
        <f>IF(N1514="zákl. přenesená",J1514,0)</f>
        <v>0</v>
      </c>
      <c r="BH1514" s="226">
        <f>IF(N1514="sníž. přenesená",J1514,0)</f>
        <v>0</v>
      </c>
      <c r="BI1514" s="226">
        <f>IF(N1514="nulová",J1514,0)</f>
        <v>0</v>
      </c>
      <c r="BJ1514" s="17" t="s">
        <v>156</v>
      </c>
      <c r="BK1514" s="226">
        <f>ROUND(I1514*H1514,2)</f>
        <v>0</v>
      </c>
      <c r="BL1514" s="17" t="s">
        <v>155</v>
      </c>
      <c r="BM1514" s="225" t="s">
        <v>1318</v>
      </c>
    </row>
    <row r="1515" s="13" customFormat="1">
      <c r="A1515" s="13"/>
      <c r="B1515" s="227"/>
      <c r="C1515" s="228"/>
      <c r="D1515" s="229" t="s">
        <v>157</v>
      </c>
      <c r="E1515" s="230" t="s">
        <v>1</v>
      </c>
      <c r="F1515" s="231" t="s">
        <v>1287</v>
      </c>
      <c r="G1515" s="228"/>
      <c r="H1515" s="230" t="s">
        <v>1</v>
      </c>
      <c r="I1515" s="232"/>
      <c r="J1515" s="228"/>
      <c r="K1515" s="228"/>
      <c r="L1515" s="233"/>
      <c r="M1515" s="234"/>
      <c r="N1515" s="235"/>
      <c r="O1515" s="235"/>
      <c r="P1515" s="235"/>
      <c r="Q1515" s="235"/>
      <c r="R1515" s="235"/>
      <c r="S1515" s="235"/>
      <c r="T1515" s="236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7" t="s">
        <v>157</v>
      </c>
      <c r="AU1515" s="237" t="s">
        <v>156</v>
      </c>
      <c r="AV1515" s="13" t="s">
        <v>80</v>
      </c>
      <c r="AW1515" s="13" t="s">
        <v>30</v>
      </c>
      <c r="AX1515" s="13" t="s">
        <v>14</v>
      </c>
      <c r="AY1515" s="237" t="s">
        <v>147</v>
      </c>
    </row>
    <row r="1516" s="14" customFormat="1">
      <c r="A1516" s="14"/>
      <c r="B1516" s="238"/>
      <c r="C1516" s="239"/>
      <c r="D1516" s="229" t="s">
        <v>157</v>
      </c>
      <c r="E1516" s="240" t="s">
        <v>1</v>
      </c>
      <c r="F1516" s="241" t="s">
        <v>1317</v>
      </c>
      <c r="G1516" s="239"/>
      <c r="H1516" s="242">
        <v>3.5059999999999998</v>
      </c>
      <c r="I1516" s="243"/>
      <c r="J1516" s="239"/>
      <c r="K1516" s="239"/>
      <c r="L1516" s="244"/>
      <c r="M1516" s="245"/>
      <c r="N1516" s="246"/>
      <c r="O1516" s="246"/>
      <c r="P1516" s="246"/>
      <c r="Q1516" s="246"/>
      <c r="R1516" s="246"/>
      <c r="S1516" s="246"/>
      <c r="T1516" s="247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48" t="s">
        <v>157</v>
      </c>
      <c r="AU1516" s="248" t="s">
        <v>156</v>
      </c>
      <c r="AV1516" s="14" t="s">
        <v>156</v>
      </c>
      <c r="AW1516" s="14" t="s">
        <v>30</v>
      </c>
      <c r="AX1516" s="14" t="s">
        <v>14</v>
      </c>
      <c r="AY1516" s="248" t="s">
        <v>147</v>
      </c>
    </row>
    <row r="1517" s="15" customFormat="1">
      <c r="A1517" s="15"/>
      <c r="B1517" s="249"/>
      <c r="C1517" s="250"/>
      <c r="D1517" s="229" t="s">
        <v>157</v>
      </c>
      <c r="E1517" s="251" t="s">
        <v>1</v>
      </c>
      <c r="F1517" s="252" t="s">
        <v>160</v>
      </c>
      <c r="G1517" s="250"/>
      <c r="H1517" s="253">
        <v>3.5059999999999998</v>
      </c>
      <c r="I1517" s="254"/>
      <c r="J1517" s="250"/>
      <c r="K1517" s="250"/>
      <c r="L1517" s="255"/>
      <c r="M1517" s="256"/>
      <c r="N1517" s="257"/>
      <c r="O1517" s="257"/>
      <c r="P1517" s="257"/>
      <c r="Q1517" s="257"/>
      <c r="R1517" s="257"/>
      <c r="S1517" s="257"/>
      <c r="T1517" s="258"/>
      <c r="U1517" s="15"/>
      <c r="V1517" s="15"/>
      <c r="W1517" s="15"/>
      <c r="X1517" s="15"/>
      <c r="Y1517" s="15"/>
      <c r="Z1517" s="15"/>
      <c r="AA1517" s="15"/>
      <c r="AB1517" s="15"/>
      <c r="AC1517" s="15"/>
      <c r="AD1517" s="15"/>
      <c r="AE1517" s="15"/>
      <c r="AT1517" s="259" t="s">
        <v>157</v>
      </c>
      <c r="AU1517" s="259" t="s">
        <v>156</v>
      </c>
      <c r="AV1517" s="15" t="s">
        <v>155</v>
      </c>
      <c r="AW1517" s="15" t="s">
        <v>30</v>
      </c>
      <c r="AX1517" s="15" t="s">
        <v>80</v>
      </c>
      <c r="AY1517" s="259" t="s">
        <v>147</v>
      </c>
    </row>
    <row r="1518" s="2" customFormat="1" ht="16.5" customHeight="1">
      <c r="A1518" s="38"/>
      <c r="B1518" s="39"/>
      <c r="C1518" s="214" t="s">
        <v>1319</v>
      </c>
      <c r="D1518" s="214" t="s">
        <v>150</v>
      </c>
      <c r="E1518" s="215" t="s">
        <v>651</v>
      </c>
      <c r="F1518" s="216" t="s">
        <v>652</v>
      </c>
      <c r="G1518" s="217" t="s">
        <v>267</v>
      </c>
      <c r="H1518" s="218">
        <v>0.040000000000000001</v>
      </c>
      <c r="I1518" s="219"/>
      <c r="J1518" s="220">
        <f>ROUND(I1518*H1518,2)</f>
        <v>0</v>
      </c>
      <c r="K1518" s="216" t="s">
        <v>154</v>
      </c>
      <c r="L1518" s="44"/>
      <c r="M1518" s="221" t="s">
        <v>1</v>
      </c>
      <c r="N1518" s="222" t="s">
        <v>39</v>
      </c>
      <c r="O1518" s="91"/>
      <c r="P1518" s="223">
        <f>O1518*H1518</f>
        <v>0</v>
      </c>
      <c r="Q1518" s="223">
        <v>0</v>
      </c>
      <c r="R1518" s="223">
        <f>Q1518*H1518</f>
        <v>0</v>
      </c>
      <c r="S1518" s="223">
        <v>0</v>
      </c>
      <c r="T1518" s="224">
        <f>S1518*H1518</f>
        <v>0</v>
      </c>
      <c r="U1518" s="38"/>
      <c r="V1518" s="38"/>
      <c r="W1518" s="38"/>
      <c r="X1518" s="38"/>
      <c r="Y1518" s="38"/>
      <c r="Z1518" s="38"/>
      <c r="AA1518" s="38"/>
      <c r="AB1518" s="38"/>
      <c r="AC1518" s="38"/>
      <c r="AD1518" s="38"/>
      <c r="AE1518" s="38"/>
      <c r="AR1518" s="225" t="s">
        <v>155</v>
      </c>
      <c r="AT1518" s="225" t="s">
        <v>150</v>
      </c>
      <c r="AU1518" s="225" t="s">
        <v>156</v>
      </c>
      <c r="AY1518" s="17" t="s">
        <v>147</v>
      </c>
      <c r="BE1518" s="226">
        <f>IF(N1518="základní",J1518,0)</f>
        <v>0</v>
      </c>
      <c r="BF1518" s="226">
        <f>IF(N1518="snížená",J1518,0)</f>
        <v>0</v>
      </c>
      <c r="BG1518" s="226">
        <f>IF(N1518="zákl. přenesená",J1518,0)</f>
        <v>0</v>
      </c>
      <c r="BH1518" s="226">
        <f>IF(N1518="sníž. přenesená",J1518,0)</f>
        <v>0</v>
      </c>
      <c r="BI1518" s="226">
        <f>IF(N1518="nulová",J1518,0)</f>
        <v>0</v>
      </c>
      <c r="BJ1518" s="17" t="s">
        <v>156</v>
      </c>
      <c r="BK1518" s="226">
        <f>ROUND(I1518*H1518,2)</f>
        <v>0</v>
      </c>
      <c r="BL1518" s="17" t="s">
        <v>155</v>
      </c>
      <c r="BM1518" s="225" t="s">
        <v>1320</v>
      </c>
    </row>
    <row r="1519" s="12" customFormat="1" ht="22.8" customHeight="1">
      <c r="A1519" s="12"/>
      <c r="B1519" s="198"/>
      <c r="C1519" s="199"/>
      <c r="D1519" s="200" t="s">
        <v>72</v>
      </c>
      <c r="E1519" s="212" t="s">
        <v>699</v>
      </c>
      <c r="F1519" s="212" t="s">
        <v>700</v>
      </c>
      <c r="G1519" s="199"/>
      <c r="H1519" s="199"/>
      <c r="I1519" s="202"/>
      <c r="J1519" s="213">
        <f>BK1519</f>
        <v>0</v>
      </c>
      <c r="K1519" s="199"/>
      <c r="L1519" s="204"/>
      <c r="M1519" s="205"/>
      <c r="N1519" s="206"/>
      <c r="O1519" s="206"/>
      <c r="P1519" s="207">
        <f>SUM(P1520:P1533)</f>
        <v>0</v>
      </c>
      <c r="Q1519" s="206"/>
      <c r="R1519" s="207">
        <f>SUM(R1520:R1533)</f>
        <v>0</v>
      </c>
      <c r="S1519" s="206"/>
      <c r="T1519" s="208">
        <f>SUM(T1520:T1533)</f>
        <v>0</v>
      </c>
      <c r="U1519" s="12"/>
      <c r="V1519" s="12"/>
      <c r="W1519" s="12"/>
      <c r="X1519" s="12"/>
      <c r="Y1519" s="12"/>
      <c r="Z1519" s="12"/>
      <c r="AA1519" s="12"/>
      <c r="AB1519" s="12"/>
      <c r="AC1519" s="12"/>
      <c r="AD1519" s="12"/>
      <c r="AE1519" s="12"/>
      <c r="AR1519" s="209" t="s">
        <v>80</v>
      </c>
      <c r="AT1519" s="210" t="s">
        <v>72</v>
      </c>
      <c r="AU1519" s="210" t="s">
        <v>80</v>
      </c>
      <c r="AY1519" s="209" t="s">
        <v>147</v>
      </c>
      <c r="BK1519" s="211">
        <f>SUM(BK1520:BK1533)</f>
        <v>0</v>
      </c>
    </row>
    <row r="1520" s="2" customFormat="1" ht="24.15" customHeight="1">
      <c r="A1520" s="38"/>
      <c r="B1520" s="39"/>
      <c r="C1520" s="214" t="s">
        <v>885</v>
      </c>
      <c r="D1520" s="214" t="s">
        <v>150</v>
      </c>
      <c r="E1520" s="215" t="s">
        <v>724</v>
      </c>
      <c r="F1520" s="216" t="s">
        <v>725</v>
      </c>
      <c r="G1520" s="217" t="s">
        <v>168</v>
      </c>
      <c r="H1520" s="218">
        <v>2.9750000000000001</v>
      </c>
      <c r="I1520" s="219"/>
      <c r="J1520" s="220">
        <f>ROUND(I1520*H1520,2)</f>
        <v>0</v>
      </c>
      <c r="K1520" s="216" t="s">
        <v>154</v>
      </c>
      <c r="L1520" s="44"/>
      <c r="M1520" s="221" t="s">
        <v>1</v>
      </c>
      <c r="N1520" s="222" t="s">
        <v>39</v>
      </c>
      <c r="O1520" s="91"/>
      <c r="P1520" s="223">
        <f>O1520*H1520</f>
        <v>0</v>
      </c>
      <c r="Q1520" s="223">
        <v>0</v>
      </c>
      <c r="R1520" s="223">
        <f>Q1520*H1520</f>
        <v>0</v>
      </c>
      <c r="S1520" s="223">
        <v>0</v>
      </c>
      <c r="T1520" s="224">
        <f>S1520*H1520</f>
        <v>0</v>
      </c>
      <c r="U1520" s="38"/>
      <c r="V1520" s="38"/>
      <c r="W1520" s="38"/>
      <c r="X1520" s="38"/>
      <c r="Y1520" s="38"/>
      <c r="Z1520" s="38"/>
      <c r="AA1520" s="38"/>
      <c r="AB1520" s="38"/>
      <c r="AC1520" s="38"/>
      <c r="AD1520" s="38"/>
      <c r="AE1520" s="38"/>
      <c r="AR1520" s="225" t="s">
        <v>155</v>
      </c>
      <c r="AT1520" s="225" t="s">
        <v>150</v>
      </c>
      <c r="AU1520" s="225" t="s">
        <v>156</v>
      </c>
      <c r="AY1520" s="17" t="s">
        <v>147</v>
      </c>
      <c r="BE1520" s="226">
        <f>IF(N1520="základní",J1520,0)</f>
        <v>0</v>
      </c>
      <c r="BF1520" s="226">
        <f>IF(N1520="snížená",J1520,0)</f>
        <v>0</v>
      </c>
      <c r="BG1520" s="226">
        <f>IF(N1520="zákl. přenesená",J1520,0)</f>
        <v>0</v>
      </c>
      <c r="BH1520" s="226">
        <f>IF(N1520="sníž. přenesená",J1520,0)</f>
        <v>0</v>
      </c>
      <c r="BI1520" s="226">
        <f>IF(N1520="nulová",J1520,0)</f>
        <v>0</v>
      </c>
      <c r="BJ1520" s="17" t="s">
        <v>156</v>
      </c>
      <c r="BK1520" s="226">
        <f>ROUND(I1520*H1520,2)</f>
        <v>0</v>
      </c>
      <c r="BL1520" s="17" t="s">
        <v>155</v>
      </c>
      <c r="BM1520" s="225" t="s">
        <v>1321</v>
      </c>
    </row>
    <row r="1521" s="13" customFormat="1">
      <c r="A1521" s="13"/>
      <c r="B1521" s="227"/>
      <c r="C1521" s="228"/>
      <c r="D1521" s="229" t="s">
        <v>157</v>
      </c>
      <c r="E1521" s="230" t="s">
        <v>1</v>
      </c>
      <c r="F1521" s="231" t="s">
        <v>1287</v>
      </c>
      <c r="G1521" s="228"/>
      <c r="H1521" s="230" t="s">
        <v>1</v>
      </c>
      <c r="I1521" s="232"/>
      <c r="J1521" s="228"/>
      <c r="K1521" s="228"/>
      <c r="L1521" s="233"/>
      <c r="M1521" s="234"/>
      <c r="N1521" s="235"/>
      <c r="O1521" s="235"/>
      <c r="P1521" s="235"/>
      <c r="Q1521" s="235"/>
      <c r="R1521" s="235"/>
      <c r="S1521" s="235"/>
      <c r="T1521" s="236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7" t="s">
        <v>157</v>
      </c>
      <c r="AU1521" s="237" t="s">
        <v>156</v>
      </c>
      <c r="AV1521" s="13" t="s">
        <v>80</v>
      </c>
      <c r="AW1521" s="13" t="s">
        <v>30</v>
      </c>
      <c r="AX1521" s="13" t="s">
        <v>14</v>
      </c>
      <c r="AY1521" s="237" t="s">
        <v>147</v>
      </c>
    </row>
    <row r="1522" s="14" customFormat="1">
      <c r="A1522" s="14"/>
      <c r="B1522" s="238"/>
      <c r="C1522" s="239"/>
      <c r="D1522" s="229" t="s">
        <v>157</v>
      </c>
      <c r="E1522" s="240" t="s">
        <v>1</v>
      </c>
      <c r="F1522" s="241" t="s">
        <v>1322</v>
      </c>
      <c r="G1522" s="239"/>
      <c r="H1522" s="242">
        <v>2.125</v>
      </c>
      <c r="I1522" s="243"/>
      <c r="J1522" s="239"/>
      <c r="K1522" s="239"/>
      <c r="L1522" s="244"/>
      <c r="M1522" s="245"/>
      <c r="N1522" s="246"/>
      <c r="O1522" s="246"/>
      <c r="P1522" s="246"/>
      <c r="Q1522" s="246"/>
      <c r="R1522" s="246"/>
      <c r="S1522" s="246"/>
      <c r="T1522" s="247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48" t="s">
        <v>157</v>
      </c>
      <c r="AU1522" s="248" t="s">
        <v>156</v>
      </c>
      <c r="AV1522" s="14" t="s">
        <v>156</v>
      </c>
      <c r="AW1522" s="14" t="s">
        <v>30</v>
      </c>
      <c r="AX1522" s="14" t="s">
        <v>14</v>
      </c>
      <c r="AY1522" s="248" t="s">
        <v>147</v>
      </c>
    </row>
    <row r="1523" s="14" customFormat="1">
      <c r="A1523" s="14"/>
      <c r="B1523" s="238"/>
      <c r="C1523" s="239"/>
      <c r="D1523" s="229" t="s">
        <v>157</v>
      </c>
      <c r="E1523" s="240" t="s">
        <v>1</v>
      </c>
      <c r="F1523" s="241" t="s">
        <v>1323</v>
      </c>
      <c r="G1523" s="239"/>
      <c r="H1523" s="242">
        <v>0.84999999999999998</v>
      </c>
      <c r="I1523" s="243"/>
      <c r="J1523" s="239"/>
      <c r="K1523" s="239"/>
      <c r="L1523" s="244"/>
      <c r="M1523" s="245"/>
      <c r="N1523" s="246"/>
      <c r="O1523" s="246"/>
      <c r="P1523" s="246"/>
      <c r="Q1523" s="246"/>
      <c r="R1523" s="246"/>
      <c r="S1523" s="246"/>
      <c r="T1523" s="247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48" t="s">
        <v>157</v>
      </c>
      <c r="AU1523" s="248" t="s">
        <v>156</v>
      </c>
      <c r="AV1523" s="14" t="s">
        <v>156</v>
      </c>
      <c r="AW1523" s="14" t="s">
        <v>30</v>
      </c>
      <c r="AX1523" s="14" t="s">
        <v>14</v>
      </c>
      <c r="AY1523" s="248" t="s">
        <v>147</v>
      </c>
    </row>
    <row r="1524" s="15" customFormat="1">
      <c r="A1524" s="15"/>
      <c r="B1524" s="249"/>
      <c r="C1524" s="250"/>
      <c r="D1524" s="229" t="s">
        <v>157</v>
      </c>
      <c r="E1524" s="251" t="s">
        <v>1</v>
      </c>
      <c r="F1524" s="252" t="s">
        <v>160</v>
      </c>
      <c r="G1524" s="250"/>
      <c r="H1524" s="253">
        <v>2.9750000000000001</v>
      </c>
      <c r="I1524" s="254"/>
      <c r="J1524" s="250"/>
      <c r="K1524" s="250"/>
      <c r="L1524" s="255"/>
      <c r="M1524" s="256"/>
      <c r="N1524" s="257"/>
      <c r="O1524" s="257"/>
      <c r="P1524" s="257"/>
      <c r="Q1524" s="257"/>
      <c r="R1524" s="257"/>
      <c r="S1524" s="257"/>
      <c r="T1524" s="258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59" t="s">
        <v>157</v>
      </c>
      <c r="AU1524" s="259" t="s">
        <v>156</v>
      </c>
      <c r="AV1524" s="15" t="s">
        <v>155</v>
      </c>
      <c r="AW1524" s="15" t="s">
        <v>30</v>
      </c>
      <c r="AX1524" s="15" t="s">
        <v>80</v>
      </c>
      <c r="AY1524" s="259" t="s">
        <v>147</v>
      </c>
    </row>
    <row r="1525" s="2" customFormat="1" ht="16.5" customHeight="1">
      <c r="A1525" s="38"/>
      <c r="B1525" s="39"/>
      <c r="C1525" s="260" t="s">
        <v>1324</v>
      </c>
      <c r="D1525" s="260" t="s">
        <v>413</v>
      </c>
      <c r="E1525" s="261" t="s">
        <v>730</v>
      </c>
      <c r="F1525" s="262" t="s">
        <v>721</v>
      </c>
      <c r="G1525" s="263" t="s">
        <v>168</v>
      </c>
      <c r="H1525" s="264">
        <v>0.89300000000000002</v>
      </c>
      <c r="I1525" s="265"/>
      <c r="J1525" s="266">
        <f>ROUND(I1525*H1525,2)</f>
        <v>0</v>
      </c>
      <c r="K1525" s="262" t="s">
        <v>416</v>
      </c>
      <c r="L1525" s="267"/>
      <c r="M1525" s="268" t="s">
        <v>1</v>
      </c>
      <c r="N1525" s="269" t="s">
        <v>39</v>
      </c>
      <c r="O1525" s="91"/>
      <c r="P1525" s="223">
        <f>O1525*H1525</f>
        <v>0</v>
      </c>
      <c r="Q1525" s="223">
        <v>0</v>
      </c>
      <c r="R1525" s="223">
        <f>Q1525*H1525</f>
        <v>0</v>
      </c>
      <c r="S1525" s="223">
        <v>0</v>
      </c>
      <c r="T1525" s="224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25" t="s">
        <v>173</v>
      </c>
      <c r="AT1525" s="225" t="s">
        <v>413</v>
      </c>
      <c r="AU1525" s="225" t="s">
        <v>156</v>
      </c>
      <c r="AY1525" s="17" t="s">
        <v>147</v>
      </c>
      <c r="BE1525" s="226">
        <f>IF(N1525="základní",J1525,0)</f>
        <v>0</v>
      </c>
      <c r="BF1525" s="226">
        <f>IF(N1525="snížená",J1525,0)</f>
        <v>0</v>
      </c>
      <c r="BG1525" s="226">
        <f>IF(N1525="zákl. přenesená",J1525,0)</f>
        <v>0</v>
      </c>
      <c r="BH1525" s="226">
        <f>IF(N1525="sníž. přenesená",J1525,0)</f>
        <v>0</v>
      </c>
      <c r="BI1525" s="226">
        <f>IF(N1525="nulová",J1525,0)</f>
        <v>0</v>
      </c>
      <c r="BJ1525" s="17" t="s">
        <v>156</v>
      </c>
      <c r="BK1525" s="226">
        <f>ROUND(I1525*H1525,2)</f>
        <v>0</v>
      </c>
      <c r="BL1525" s="17" t="s">
        <v>155</v>
      </c>
      <c r="BM1525" s="225" t="s">
        <v>1325</v>
      </c>
    </row>
    <row r="1526" s="13" customFormat="1">
      <c r="A1526" s="13"/>
      <c r="B1526" s="227"/>
      <c r="C1526" s="228"/>
      <c r="D1526" s="229" t="s">
        <v>157</v>
      </c>
      <c r="E1526" s="230" t="s">
        <v>1</v>
      </c>
      <c r="F1526" s="231" t="s">
        <v>1287</v>
      </c>
      <c r="G1526" s="228"/>
      <c r="H1526" s="230" t="s">
        <v>1</v>
      </c>
      <c r="I1526" s="232"/>
      <c r="J1526" s="228"/>
      <c r="K1526" s="228"/>
      <c r="L1526" s="233"/>
      <c r="M1526" s="234"/>
      <c r="N1526" s="235"/>
      <c r="O1526" s="235"/>
      <c r="P1526" s="235"/>
      <c r="Q1526" s="235"/>
      <c r="R1526" s="235"/>
      <c r="S1526" s="235"/>
      <c r="T1526" s="236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7" t="s">
        <v>157</v>
      </c>
      <c r="AU1526" s="237" t="s">
        <v>156</v>
      </c>
      <c r="AV1526" s="13" t="s">
        <v>80</v>
      </c>
      <c r="AW1526" s="13" t="s">
        <v>30</v>
      </c>
      <c r="AX1526" s="13" t="s">
        <v>14</v>
      </c>
      <c r="AY1526" s="237" t="s">
        <v>147</v>
      </c>
    </row>
    <row r="1527" s="14" customFormat="1">
      <c r="A1527" s="14"/>
      <c r="B1527" s="238"/>
      <c r="C1527" s="239"/>
      <c r="D1527" s="229" t="s">
        <v>157</v>
      </c>
      <c r="E1527" s="240" t="s">
        <v>1</v>
      </c>
      <c r="F1527" s="241" t="s">
        <v>1326</v>
      </c>
      <c r="G1527" s="239"/>
      <c r="H1527" s="242">
        <v>0.89300000000000002</v>
      </c>
      <c r="I1527" s="243"/>
      <c r="J1527" s="239"/>
      <c r="K1527" s="239"/>
      <c r="L1527" s="244"/>
      <c r="M1527" s="245"/>
      <c r="N1527" s="246"/>
      <c r="O1527" s="246"/>
      <c r="P1527" s="246"/>
      <c r="Q1527" s="246"/>
      <c r="R1527" s="246"/>
      <c r="S1527" s="246"/>
      <c r="T1527" s="247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48" t="s">
        <v>157</v>
      </c>
      <c r="AU1527" s="248" t="s">
        <v>156</v>
      </c>
      <c r="AV1527" s="14" t="s">
        <v>156</v>
      </c>
      <c r="AW1527" s="14" t="s">
        <v>30</v>
      </c>
      <c r="AX1527" s="14" t="s">
        <v>14</v>
      </c>
      <c r="AY1527" s="248" t="s">
        <v>147</v>
      </c>
    </row>
    <row r="1528" s="15" customFormat="1">
      <c r="A1528" s="15"/>
      <c r="B1528" s="249"/>
      <c r="C1528" s="250"/>
      <c r="D1528" s="229" t="s">
        <v>157</v>
      </c>
      <c r="E1528" s="251" t="s">
        <v>1</v>
      </c>
      <c r="F1528" s="252" t="s">
        <v>160</v>
      </c>
      <c r="G1528" s="250"/>
      <c r="H1528" s="253">
        <v>0.89300000000000002</v>
      </c>
      <c r="I1528" s="254"/>
      <c r="J1528" s="250"/>
      <c r="K1528" s="250"/>
      <c r="L1528" s="255"/>
      <c r="M1528" s="256"/>
      <c r="N1528" s="257"/>
      <c r="O1528" s="257"/>
      <c r="P1528" s="257"/>
      <c r="Q1528" s="257"/>
      <c r="R1528" s="257"/>
      <c r="S1528" s="257"/>
      <c r="T1528" s="258"/>
      <c r="U1528" s="15"/>
      <c r="V1528" s="15"/>
      <c r="W1528" s="15"/>
      <c r="X1528" s="15"/>
      <c r="Y1528" s="15"/>
      <c r="Z1528" s="15"/>
      <c r="AA1528" s="15"/>
      <c r="AB1528" s="15"/>
      <c r="AC1528" s="15"/>
      <c r="AD1528" s="15"/>
      <c r="AE1528" s="15"/>
      <c r="AT1528" s="259" t="s">
        <v>157</v>
      </c>
      <c r="AU1528" s="259" t="s">
        <v>156</v>
      </c>
      <c r="AV1528" s="15" t="s">
        <v>155</v>
      </c>
      <c r="AW1528" s="15" t="s">
        <v>30</v>
      </c>
      <c r="AX1528" s="15" t="s">
        <v>80</v>
      </c>
      <c r="AY1528" s="259" t="s">
        <v>147</v>
      </c>
    </row>
    <row r="1529" s="2" customFormat="1" ht="16.5" customHeight="1">
      <c r="A1529" s="38"/>
      <c r="B1529" s="39"/>
      <c r="C1529" s="260" t="s">
        <v>888</v>
      </c>
      <c r="D1529" s="260" t="s">
        <v>413</v>
      </c>
      <c r="E1529" s="261" t="s">
        <v>733</v>
      </c>
      <c r="F1529" s="262" t="s">
        <v>734</v>
      </c>
      <c r="G1529" s="263" t="s">
        <v>168</v>
      </c>
      <c r="H1529" s="264">
        <v>2.2309999999999999</v>
      </c>
      <c r="I1529" s="265"/>
      <c r="J1529" s="266">
        <f>ROUND(I1529*H1529,2)</f>
        <v>0</v>
      </c>
      <c r="K1529" s="262" t="s">
        <v>416</v>
      </c>
      <c r="L1529" s="267"/>
      <c r="M1529" s="268" t="s">
        <v>1</v>
      </c>
      <c r="N1529" s="269" t="s">
        <v>39</v>
      </c>
      <c r="O1529" s="91"/>
      <c r="P1529" s="223">
        <f>O1529*H1529</f>
        <v>0</v>
      </c>
      <c r="Q1529" s="223">
        <v>0</v>
      </c>
      <c r="R1529" s="223">
        <f>Q1529*H1529</f>
        <v>0</v>
      </c>
      <c r="S1529" s="223">
        <v>0</v>
      </c>
      <c r="T1529" s="224">
        <f>S1529*H1529</f>
        <v>0</v>
      </c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  <c r="AE1529" s="38"/>
      <c r="AR1529" s="225" t="s">
        <v>173</v>
      </c>
      <c r="AT1529" s="225" t="s">
        <v>413</v>
      </c>
      <c r="AU1529" s="225" t="s">
        <v>156</v>
      </c>
      <c r="AY1529" s="17" t="s">
        <v>147</v>
      </c>
      <c r="BE1529" s="226">
        <f>IF(N1529="základní",J1529,0)</f>
        <v>0</v>
      </c>
      <c r="BF1529" s="226">
        <f>IF(N1529="snížená",J1529,0)</f>
        <v>0</v>
      </c>
      <c r="BG1529" s="226">
        <f>IF(N1529="zákl. přenesená",J1529,0)</f>
        <v>0</v>
      </c>
      <c r="BH1529" s="226">
        <f>IF(N1529="sníž. přenesená",J1529,0)</f>
        <v>0</v>
      </c>
      <c r="BI1529" s="226">
        <f>IF(N1529="nulová",J1529,0)</f>
        <v>0</v>
      </c>
      <c r="BJ1529" s="17" t="s">
        <v>156</v>
      </c>
      <c r="BK1529" s="226">
        <f>ROUND(I1529*H1529,2)</f>
        <v>0</v>
      </c>
      <c r="BL1529" s="17" t="s">
        <v>155</v>
      </c>
      <c r="BM1529" s="225" t="s">
        <v>1327</v>
      </c>
    </row>
    <row r="1530" s="13" customFormat="1">
      <c r="A1530" s="13"/>
      <c r="B1530" s="227"/>
      <c r="C1530" s="228"/>
      <c r="D1530" s="229" t="s">
        <v>157</v>
      </c>
      <c r="E1530" s="230" t="s">
        <v>1</v>
      </c>
      <c r="F1530" s="231" t="s">
        <v>1287</v>
      </c>
      <c r="G1530" s="228"/>
      <c r="H1530" s="230" t="s">
        <v>1</v>
      </c>
      <c r="I1530" s="232"/>
      <c r="J1530" s="228"/>
      <c r="K1530" s="228"/>
      <c r="L1530" s="233"/>
      <c r="M1530" s="234"/>
      <c r="N1530" s="235"/>
      <c r="O1530" s="235"/>
      <c r="P1530" s="235"/>
      <c r="Q1530" s="235"/>
      <c r="R1530" s="235"/>
      <c r="S1530" s="235"/>
      <c r="T1530" s="236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7" t="s">
        <v>157</v>
      </c>
      <c r="AU1530" s="237" t="s">
        <v>156</v>
      </c>
      <c r="AV1530" s="13" t="s">
        <v>80</v>
      </c>
      <c r="AW1530" s="13" t="s">
        <v>30</v>
      </c>
      <c r="AX1530" s="13" t="s">
        <v>14</v>
      </c>
      <c r="AY1530" s="237" t="s">
        <v>147</v>
      </c>
    </row>
    <row r="1531" s="14" customFormat="1">
      <c r="A1531" s="14"/>
      <c r="B1531" s="238"/>
      <c r="C1531" s="239"/>
      <c r="D1531" s="229" t="s">
        <v>157</v>
      </c>
      <c r="E1531" s="240" t="s">
        <v>1</v>
      </c>
      <c r="F1531" s="241" t="s">
        <v>1328</v>
      </c>
      <c r="G1531" s="239"/>
      <c r="H1531" s="242">
        <v>2.2309999999999999</v>
      </c>
      <c r="I1531" s="243"/>
      <c r="J1531" s="239"/>
      <c r="K1531" s="239"/>
      <c r="L1531" s="244"/>
      <c r="M1531" s="245"/>
      <c r="N1531" s="246"/>
      <c r="O1531" s="246"/>
      <c r="P1531" s="246"/>
      <c r="Q1531" s="246"/>
      <c r="R1531" s="246"/>
      <c r="S1531" s="246"/>
      <c r="T1531" s="247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48" t="s">
        <v>157</v>
      </c>
      <c r="AU1531" s="248" t="s">
        <v>156</v>
      </c>
      <c r="AV1531" s="14" t="s">
        <v>156</v>
      </c>
      <c r="AW1531" s="14" t="s">
        <v>30</v>
      </c>
      <c r="AX1531" s="14" t="s">
        <v>14</v>
      </c>
      <c r="AY1531" s="248" t="s">
        <v>147</v>
      </c>
    </row>
    <row r="1532" s="15" customFormat="1">
      <c r="A1532" s="15"/>
      <c r="B1532" s="249"/>
      <c r="C1532" s="250"/>
      <c r="D1532" s="229" t="s">
        <v>157</v>
      </c>
      <c r="E1532" s="251" t="s">
        <v>1</v>
      </c>
      <c r="F1532" s="252" t="s">
        <v>160</v>
      </c>
      <c r="G1532" s="250"/>
      <c r="H1532" s="253">
        <v>2.2309999999999999</v>
      </c>
      <c r="I1532" s="254"/>
      <c r="J1532" s="250"/>
      <c r="K1532" s="250"/>
      <c r="L1532" s="255"/>
      <c r="M1532" s="256"/>
      <c r="N1532" s="257"/>
      <c r="O1532" s="257"/>
      <c r="P1532" s="257"/>
      <c r="Q1532" s="257"/>
      <c r="R1532" s="257"/>
      <c r="S1532" s="257"/>
      <c r="T1532" s="258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15"/>
      <c r="AT1532" s="259" t="s">
        <v>157</v>
      </c>
      <c r="AU1532" s="259" t="s">
        <v>156</v>
      </c>
      <c r="AV1532" s="15" t="s">
        <v>155</v>
      </c>
      <c r="AW1532" s="15" t="s">
        <v>30</v>
      </c>
      <c r="AX1532" s="15" t="s">
        <v>80</v>
      </c>
      <c r="AY1532" s="259" t="s">
        <v>147</v>
      </c>
    </row>
    <row r="1533" s="2" customFormat="1" ht="24.15" customHeight="1">
      <c r="A1533" s="38"/>
      <c r="B1533" s="39"/>
      <c r="C1533" s="214" t="s">
        <v>1329</v>
      </c>
      <c r="D1533" s="214" t="s">
        <v>150</v>
      </c>
      <c r="E1533" s="215" t="s">
        <v>738</v>
      </c>
      <c r="F1533" s="216" t="s">
        <v>739</v>
      </c>
      <c r="G1533" s="217" t="s">
        <v>267</v>
      </c>
      <c r="H1533" s="218">
        <v>0.024</v>
      </c>
      <c r="I1533" s="219"/>
      <c r="J1533" s="220">
        <f>ROUND(I1533*H1533,2)</f>
        <v>0</v>
      </c>
      <c r="K1533" s="216" t="s">
        <v>154</v>
      </c>
      <c r="L1533" s="44"/>
      <c r="M1533" s="221" t="s">
        <v>1</v>
      </c>
      <c r="N1533" s="222" t="s">
        <v>39</v>
      </c>
      <c r="O1533" s="91"/>
      <c r="P1533" s="223">
        <f>O1533*H1533</f>
        <v>0</v>
      </c>
      <c r="Q1533" s="223">
        <v>0</v>
      </c>
      <c r="R1533" s="223">
        <f>Q1533*H1533</f>
        <v>0</v>
      </c>
      <c r="S1533" s="223">
        <v>0</v>
      </c>
      <c r="T1533" s="224">
        <f>S1533*H1533</f>
        <v>0</v>
      </c>
      <c r="U1533" s="38"/>
      <c r="V1533" s="38"/>
      <c r="W1533" s="38"/>
      <c r="X1533" s="38"/>
      <c r="Y1533" s="38"/>
      <c r="Z1533" s="38"/>
      <c r="AA1533" s="38"/>
      <c r="AB1533" s="38"/>
      <c r="AC1533" s="38"/>
      <c r="AD1533" s="38"/>
      <c r="AE1533" s="38"/>
      <c r="AR1533" s="225" t="s">
        <v>155</v>
      </c>
      <c r="AT1533" s="225" t="s">
        <v>150</v>
      </c>
      <c r="AU1533" s="225" t="s">
        <v>156</v>
      </c>
      <c r="AY1533" s="17" t="s">
        <v>147</v>
      </c>
      <c r="BE1533" s="226">
        <f>IF(N1533="základní",J1533,0)</f>
        <v>0</v>
      </c>
      <c r="BF1533" s="226">
        <f>IF(N1533="snížená",J1533,0)</f>
        <v>0</v>
      </c>
      <c r="BG1533" s="226">
        <f>IF(N1533="zákl. přenesená",J1533,0)</f>
        <v>0</v>
      </c>
      <c r="BH1533" s="226">
        <f>IF(N1533="sníž. přenesená",J1533,0)</f>
        <v>0</v>
      </c>
      <c r="BI1533" s="226">
        <f>IF(N1533="nulová",J1533,0)</f>
        <v>0</v>
      </c>
      <c r="BJ1533" s="17" t="s">
        <v>156</v>
      </c>
      <c r="BK1533" s="226">
        <f>ROUND(I1533*H1533,2)</f>
        <v>0</v>
      </c>
      <c r="BL1533" s="17" t="s">
        <v>155</v>
      </c>
      <c r="BM1533" s="225" t="s">
        <v>1330</v>
      </c>
    </row>
    <row r="1534" s="12" customFormat="1" ht="22.8" customHeight="1">
      <c r="A1534" s="12"/>
      <c r="B1534" s="198"/>
      <c r="C1534" s="199"/>
      <c r="D1534" s="200" t="s">
        <v>72</v>
      </c>
      <c r="E1534" s="212" t="s">
        <v>312</v>
      </c>
      <c r="F1534" s="212" t="s">
        <v>313</v>
      </c>
      <c r="G1534" s="199"/>
      <c r="H1534" s="199"/>
      <c r="I1534" s="202"/>
      <c r="J1534" s="213">
        <f>BK1534</f>
        <v>0</v>
      </c>
      <c r="K1534" s="199"/>
      <c r="L1534" s="204"/>
      <c r="M1534" s="205"/>
      <c r="N1534" s="206"/>
      <c r="O1534" s="206"/>
      <c r="P1534" s="207">
        <f>SUM(P1535:P1543)</f>
        <v>0</v>
      </c>
      <c r="Q1534" s="206"/>
      <c r="R1534" s="207">
        <f>SUM(R1535:R1543)</f>
        <v>0</v>
      </c>
      <c r="S1534" s="206"/>
      <c r="T1534" s="208">
        <f>SUM(T1535:T1543)</f>
        <v>0</v>
      </c>
      <c r="U1534" s="12"/>
      <c r="V1534" s="12"/>
      <c r="W1534" s="12"/>
      <c r="X1534" s="12"/>
      <c r="Y1534" s="12"/>
      <c r="Z1534" s="12"/>
      <c r="AA1534" s="12"/>
      <c r="AB1534" s="12"/>
      <c r="AC1534" s="12"/>
      <c r="AD1534" s="12"/>
      <c r="AE1534" s="12"/>
      <c r="AR1534" s="209" t="s">
        <v>80</v>
      </c>
      <c r="AT1534" s="210" t="s">
        <v>72</v>
      </c>
      <c r="AU1534" s="210" t="s">
        <v>80</v>
      </c>
      <c r="AY1534" s="209" t="s">
        <v>147</v>
      </c>
      <c r="BK1534" s="211">
        <f>SUM(BK1535:BK1543)</f>
        <v>0</v>
      </c>
    </row>
    <row r="1535" s="2" customFormat="1" ht="21.75" customHeight="1">
      <c r="A1535" s="38"/>
      <c r="B1535" s="39"/>
      <c r="C1535" s="214" t="s">
        <v>889</v>
      </c>
      <c r="D1535" s="214" t="s">
        <v>150</v>
      </c>
      <c r="E1535" s="215" t="s">
        <v>1331</v>
      </c>
      <c r="F1535" s="216" t="s">
        <v>760</v>
      </c>
      <c r="G1535" s="217" t="s">
        <v>217</v>
      </c>
      <c r="H1535" s="218">
        <v>2.1000000000000001</v>
      </c>
      <c r="I1535" s="219"/>
      <c r="J1535" s="220">
        <f>ROUND(I1535*H1535,2)</f>
        <v>0</v>
      </c>
      <c r="K1535" s="216" t="s">
        <v>154</v>
      </c>
      <c r="L1535" s="44"/>
      <c r="M1535" s="221" t="s">
        <v>1</v>
      </c>
      <c r="N1535" s="222" t="s">
        <v>39</v>
      </c>
      <c r="O1535" s="91"/>
      <c r="P1535" s="223">
        <f>O1535*H1535</f>
        <v>0</v>
      </c>
      <c r="Q1535" s="223">
        <v>0</v>
      </c>
      <c r="R1535" s="223">
        <f>Q1535*H1535</f>
        <v>0</v>
      </c>
      <c r="S1535" s="223">
        <v>0</v>
      </c>
      <c r="T1535" s="224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25" t="s">
        <v>155</v>
      </c>
      <c r="AT1535" s="225" t="s">
        <v>150</v>
      </c>
      <c r="AU1535" s="225" t="s">
        <v>156</v>
      </c>
      <c r="AY1535" s="17" t="s">
        <v>147</v>
      </c>
      <c r="BE1535" s="226">
        <f>IF(N1535="základní",J1535,0)</f>
        <v>0</v>
      </c>
      <c r="BF1535" s="226">
        <f>IF(N1535="snížená",J1535,0)</f>
        <v>0</v>
      </c>
      <c r="BG1535" s="226">
        <f>IF(N1535="zákl. přenesená",J1535,0)</f>
        <v>0</v>
      </c>
      <c r="BH1535" s="226">
        <f>IF(N1535="sníž. přenesená",J1535,0)</f>
        <v>0</v>
      </c>
      <c r="BI1535" s="226">
        <f>IF(N1535="nulová",J1535,0)</f>
        <v>0</v>
      </c>
      <c r="BJ1535" s="17" t="s">
        <v>156</v>
      </c>
      <c r="BK1535" s="226">
        <f>ROUND(I1535*H1535,2)</f>
        <v>0</v>
      </c>
      <c r="BL1535" s="17" t="s">
        <v>155</v>
      </c>
      <c r="BM1535" s="225" t="s">
        <v>1332</v>
      </c>
    </row>
    <row r="1536" s="2" customFormat="1" ht="16.5" customHeight="1">
      <c r="A1536" s="38"/>
      <c r="B1536" s="39"/>
      <c r="C1536" s="214" t="s">
        <v>1333</v>
      </c>
      <c r="D1536" s="214" t="s">
        <v>150</v>
      </c>
      <c r="E1536" s="215" t="s">
        <v>1334</v>
      </c>
      <c r="F1536" s="216" t="s">
        <v>1335</v>
      </c>
      <c r="G1536" s="217" t="s">
        <v>217</v>
      </c>
      <c r="H1536" s="218">
        <v>4.2999999999999998</v>
      </c>
      <c r="I1536" s="219"/>
      <c r="J1536" s="220">
        <f>ROUND(I1536*H1536,2)</f>
        <v>0</v>
      </c>
      <c r="K1536" s="216" t="s">
        <v>154</v>
      </c>
      <c r="L1536" s="44"/>
      <c r="M1536" s="221" t="s">
        <v>1</v>
      </c>
      <c r="N1536" s="222" t="s">
        <v>39</v>
      </c>
      <c r="O1536" s="91"/>
      <c r="P1536" s="223">
        <f>O1536*H1536</f>
        <v>0</v>
      </c>
      <c r="Q1536" s="223">
        <v>0</v>
      </c>
      <c r="R1536" s="223">
        <f>Q1536*H1536</f>
        <v>0</v>
      </c>
      <c r="S1536" s="223">
        <v>0</v>
      </c>
      <c r="T1536" s="224">
        <f>S1536*H1536</f>
        <v>0</v>
      </c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R1536" s="225" t="s">
        <v>155</v>
      </c>
      <c r="AT1536" s="225" t="s">
        <v>150</v>
      </c>
      <c r="AU1536" s="225" t="s">
        <v>156</v>
      </c>
      <c r="AY1536" s="17" t="s">
        <v>147</v>
      </c>
      <c r="BE1536" s="226">
        <f>IF(N1536="základní",J1536,0)</f>
        <v>0</v>
      </c>
      <c r="BF1536" s="226">
        <f>IF(N1536="snížená",J1536,0)</f>
        <v>0</v>
      </c>
      <c r="BG1536" s="226">
        <f>IF(N1536="zákl. přenesená",J1536,0)</f>
        <v>0</v>
      </c>
      <c r="BH1536" s="226">
        <f>IF(N1536="sníž. přenesená",J1536,0)</f>
        <v>0</v>
      </c>
      <c r="BI1536" s="226">
        <f>IF(N1536="nulová",J1536,0)</f>
        <v>0</v>
      </c>
      <c r="BJ1536" s="17" t="s">
        <v>156</v>
      </c>
      <c r="BK1536" s="226">
        <f>ROUND(I1536*H1536,2)</f>
        <v>0</v>
      </c>
      <c r="BL1536" s="17" t="s">
        <v>155</v>
      </c>
      <c r="BM1536" s="225" t="s">
        <v>1336</v>
      </c>
    </row>
    <row r="1537" s="2" customFormat="1" ht="24.15" customHeight="1">
      <c r="A1537" s="38"/>
      <c r="B1537" s="39"/>
      <c r="C1537" s="214" t="s">
        <v>891</v>
      </c>
      <c r="D1537" s="214" t="s">
        <v>150</v>
      </c>
      <c r="E1537" s="215" t="s">
        <v>1337</v>
      </c>
      <c r="F1537" s="216" t="s">
        <v>1338</v>
      </c>
      <c r="G1537" s="217" t="s">
        <v>217</v>
      </c>
      <c r="H1537" s="218">
        <v>5.0499999999999998</v>
      </c>
      <c r="I1537" s="219"/>
      <c r="J1537" s="220">
        <f>ROUND(I1537*H1537,2)</f>
        <v>0</v>
      </c>
      <c r="K1537" s="216" t="s">
        <v>154</v>
      </c>
      <c r="L1537" s="44"/>
      <c r="M1537" s="221" t="s">
        <v>1</v>
      </c>
      <c r="N1537" s="222" t="s">
        <v>39</v>
      </c>
      <c r="O1537" s="91"/>
      <c r="P1537" s="223">
        <f>O1537*H1537</f>
        <v>0</v>
      </c>
      <c r="Q1537" s="223">
        <v>0</v>
      </c>
      <c r="R1537" s="223">
        <f>Q1537*H1537</f>
        <v>0</v>
      </c>
      <c r="S1537" s="223">
        <v>0</v>
      </c>
      <c r="T1537" s="224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5" t="s">
        <v>155</v>
      </c>
      <c r="AT1537" s="225" t="s">
        <v>150</v>
      </c>
      <c r="AU1537" s="225" t="s">
        <v>156</v>
      </c>
      <c r="AY1537" s="17" t="s">
        <v>147</v>
      </c>
      <c r="BE1537" s="226">
        <f>IF(N1537="základní",J1537,0)</f>
        <v>0</v>
      </c>
      <c r="BF1537" s="226">
        <f>IF(N1537="snížená",J1537,0)</f>
        <v>0</v>
      </c>
      <c r="BG1537" s="226">
        <f>IF(N1537="zákl. přenesená",J1537,0)</f>
        <v>0</v>
      </c>
      <c r="BH1537" s="226">
        <f>IF(N1537="sníž. přenesená",J1537,0)</f>
        <v>0</v>
      </c>
      <c r="BI1537" s="226">
        <f>IF(N1537="nulová",J1537,0)</f>
        <v>0</v>
      </c>
      <c r="BJ1537" s="17" t="s">
        <v>156</v>
      </c>
      <c r="BK1537" s="226">
        <f>ROUND(I1537*H1537,2)</f>
        <v>0</v>
      </c>
      <c r="BL1537" s="17" t="s">
        <v>155</v>
      </c>
      <c r="BM1537" s="225" t="s">
        <v>1339</v>
      </c>
    </row>
    <row r="1538" s="13" customFormat="1">
      <c r="A1538" s="13"/>
      <c r="B1538" s="227"/>
      <c r="C1538" s="228"/>
      <c r="D1538" s="229" t="s">
        <v>157</v>
      </c>
      <c r="E1538" s="230" t="s">
        <v>1</v>
      </c>
      <c r="F1538" s="231" t="s">
        <v>1340</v>
      </c>
      <c r="G1538" s="228"/>
      <c r="H1538" s="230" t="s">
        <v>1</v>
      </c>
      <c r="I1538" s="232"/>
      <c r="J1538" s="228"/>
      <c r="K1538" s="228"/>
      <c r="L1538" s="233"/>
      <c r="M1538" s="234"/>
      <c r="N1538" s="235"/>
      <c r="O1538" s="235"/>
      <c r="P1538" s="235"/>
      <c r="Q1538" s="235"/>
      <c r="R1538" s="235"/>
      <c r="S1538" s="235"/>
      <c r="T1538" s="236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7" t="s">
        <v>157</v>
      </c>
      <c r="AU1538" s="237" t="s">
        <v>156</v>
      </c>
      <c r="AV1538" s="13" t="s">
        <v>80</v>
      </c>
      <c r="AW1538" s="13" t="s">
        <v>30</v>
      </c>
      <c r="AX1538" s="13" t="s">
        <v>14</v>
      </c>
      <c r="AY1538" s="237" t="s">
        <v>147</v>
      </c>
    </row>
    <row r="1539" s="14" customFormat="1">
      <c r="A1539" s="14"/>
      <c r="B1539" s="238"/>
      <c r="C1539" s="239"/>
      <c r="D1539" s="229" t="s">
        <v>157</v>
      </c>
      <c r="E1539" s="240" t="s">
        <v>1</v>
      </c>
      <c r="F1539" s="241" t="s">
        <v>1247</v>
      </c>
      <c r="G1539" s="239"/>
      <c r="H1539" s="242">
        <v>3.5499999999999998</v>
      </c>
      <c r="I1539" s="243"/>
      <c r="J1539" s="239"/>
      <c r="K1539" s="239"/>
      <c r="L1539" s="244"/>
      <c r="M1539" s="245"/>
      <c r="N1539" s="246"/>
      <c r="O1539" s="246"/>
      <c r="P1539" s="246"/>
      <c r="Q1539" s="246"/>
      <c r="R1539" s="246"/>
      <c r="S1539" s="246"/>
      <c r="T1539" s="247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48" t="s">
        <v>157</v>
      </c>
      <c r="AU1539" s="248" t="s">
        <v>156</v>
      </c>
      <c r="AV1539" s="14" t="s">
        <v>156</v>
      </c>
      <c r="AW1539" s="14" t="s">
        <v>30</v>
      </c>
      <c r="AX1539" s="14" t="s">
        <v>14</v>
      </c>
      <c r="AY1539" s="248" t="s">
        <v>147</v>
      </c>
    </row>
    <row r="1540" s="13" customFormat="1">
      <c r="A1540" s="13"/>
      <c r="B1540" s="227"/>
      <c r="C1540" s="228"/>
      <c r="D1540" s="229" t="s">
        <v>157</v>
      </c>
      <c r="E1540" s="230" t="s">
        <v>1</v>
      </c>
      <c r="F1540" s="231" t="s">
        <v>1341</v>
      </c>
      <c r="G1540" s="228"/>
      <c r="H1540" s="230" t="s">
        <v>1</v>
      </c>
      <c r="I1540" s="232"/>
      <c r="J1540" s="228"/>
      <c r="K1540" s="228"/>
      <c r="L1540" s="233"/>
      <c r="M1540" s="234"/>
      <c r="N1540" s="235"/>
      <c r="O1540" s="235"/>
      <c r="P1540" s="235"/>
      <c r="Q1540" s="235"/>
      <c r="R1540" s="235"/>
      <c r="S1540" s="235"/>
      <c r="T1540" s="236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7" t="s">
        <v>157</v>
      </c>
      <c r="AU1540" s="237" t="s">
        <v>156</v>
      </c>
      <c r="AV1540" s="13" t="s">
        <v>80</v>
      </c>
      <c r="AW1540" s="13" t="s">
        <v>30</v>
      </c>
      <c r="AX1540" s="13" t="s">
        <v>14</v>
      </c>
      <c r="AY1540" s="237" t="s">
        <v>147</v>
      </c>
    </row>
    <row r="1541" s="14" customFormat="1">
      <c r="A1541" s="14"/>
      <c r="B1541" s="238"/>
      <c r="C1541" s="239"/>
      <c r="D1541" s="229" t="s">
        <v>157</v>
      </c>
      <c r="E1541" s="240" t="s">
        <v>1</v>
      </c>
      <c r="F1541" s="241" t="s">
        <v>1342</v>
      </c>
      <c r="G1541" s="239"/>
      <c r="H1541" s="242">
        <v>1.5</v>
      </c>
      <c r="I1541" s="243"/>
      <c r="J1541" s="239"/>
      <c r="K1541" s="239"/>
      <c r="L1541" s="244"/>
      <c r="M1541" s="245"/>
      <c r="N1541" s="246"/>
      <c r="O1541" s="246"/>
      <c r="P1541" s="246"/>
      <c r="Q1541" s="246"/>
      <c r="R1541" s="246"/>
      <c r="S1541" s="246"/>
      <c r="T1541" s="247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48" t="s">
        <v>157</v>
      </c>
      <c r="AU1541" s="248" t="s">
        <v>156</v>
      </c>
      <c r="AV1541" s="14" t="s">
        <v>156</v>
      </c>
      <c r="AW1541" s="14" t="s">
        <v>30</v>
      </c>
      <c r="AX1541" s="14" t="s">
        <v>14</v>
      </c>
      <c r="AY1541" s="248" t="s">
        <v>147</v>
      </c>
    </row>
    <row r="1542" s="15" customFormat="1">
      <c r="A1542" s="15"/>
      <c r="B1542" s="249"/>
      <c r="C1542" s="250"/>
      <c r="D1542" s="229" t="s">
        <v>157</v>
      </c>
      <c r="E1542" s="251" t="s">
        <v>1</v>
      </c>
      <c r="F1542" s="252" t="s">
        <v>160</v>
      </c>
      <c r="G1542" s="250"/>
      <c r="H1542" s="253">
        <v>5.0499999999999998</v>
      </c>
      <c r="I1542" s="254"/>
      <c r="J1542" s="250"/>
      <c r="K1542" s="250"/>
      <c r="L1542" s="255"/>
      <c r="M1542" s="256"/>
      <c r="N1542" s="257"/>
      <c r="O1542" s="257"/>
      <c r="P1542" s="257"/>
      <c r="Q1542" s="257"/>
      <c r="R1542" s="257"/>
      <c r="S1542" s="257"/>
      <c r="T1542" s="258"/>
      <c r="U1542" s="15"/>
      <c r="V1542" s="15"/>
      <c r="W1542" s="15"/>
      <c r="X1542" s="15"/>
      <c r="Y1542" s="15"/>
      <c r="Z1542" s="15"/>
      <c r="AA1542" s="15"/>
      <c r="AB1542" s="15"/>
      <c r="AC1542" s="15"/>
      <c r="AD1542" s="15"/>
      <c r="AE1542" s="15"/>
      <c r="AT1542" s="259" t="s">
        <v>157</v>
      </c>
      <c r="AU1542" s="259" t="s">
        <v>156</v>
      </c>
      <c r="AV1542" s="15" t="s">
        <v>155</v>
      </c>
      <c r="AW1542" s="15" t="s">
        <v>30</v>
      </c>
      <c r="AX1542" s="15" t="s">
        <v>80</v>
      </c>
      <c r="AY1542" s="259" t="s">
        <v>147</v>
      </c>
    </row>
    <row r="1543" s="2" customFormat="1" ht="24.15" customHeight="1">
      <c r="A1543" s="38"/>
      <c r="B1543" s="39"/>
      <c r="C1543" s="214" t="s">
        <v>1343</v>
      </c>
      <c r="D1543" s="214" t="s">
        <v>150</v>
      </c>
      <c r="E1543" s="215" t="s">
        <v>766</v>
      </c>
      <c r="F1543" s="216" t="s">
        <v>767</v>
      </c>
      <c r="G1543" s="217" t="s">
        <v>267</v>
      </c>
      <c r="H1543" s="218">
        <v>0.02</v>
      </c>
      <c r="I1543" s="219"/>
      <c r="J1543" s="220">
        <f>ROUND(I1543*H1543,2)</f>
        <v>0</v>
      </c>
      <c r="K1543" s="216" t="s">
        <v>154</v>
      </c>
      <c r="L1543" s="44"/>
      <c r="M1543" s="221" t="s">
        <v>1</v>
      </c>
      <c r="N1543" s="222" t="s">
        <v>39</v>
      </c>
      <c r="O1543" s="91"/>
      <c r="P1543" s="223">
        <f>O1543*H1543</f>
        <v>0</v>
      </c>
      <c r="Q1543" s="223">
        <v>0</v>
      </c>
      <c r="R1543" s="223">
        <f>Q1543*H1543</f>
        <v>0</v>
      </c>
      <c r="S1543" s="223">
        <v>0</v>
      </c>
      <c r="T1543" s="224">
        <f>S1543*H1543</f>
        <v>0</v>
      </c>
      <c r="U1543" s="38"/>
      <c r="V1543" s="38"/>
      <c r="W1543" s="38"/>
      <c r="X1543" s="38"/>
      <c r="Y1543" s="38"/>
      <c r="Z1543" s="38"/>
      <c r="AA1543" s="38"/>
      <c r="AB1543" s="38"/>
      <c r="AC1543" s="38"/>
      <c r="AD1543" s="38"/>
      <c r="AE1543" s="38"/>
      <c r="AR1543" s="225" t="s">
        <v>155</v>
      </c>
      <c r="AT1543" s="225" t="s">
        <v>150</v>
      </c>
      <c r="AU1543" s="225" t="s">
        <v>156</v>
      </c>
      <c r="AY1543" s="17" t="s">
        <v>147</v>
      </c>
      <c r="BE1543" s="226">
        <f>IF(N1543="základní",J1543,0)</f>
        <v>0</v>
      </c>
      <c r="BF1543" s="226">
        <f>IF(N1543="snížená",J1543,0)</f>
        <v>0</v>
      </c>
      <c r="BG1543" s="226">
        <f>IF(N1543="zákl. přenesená",J1543,0)</f>
        <v>0</v>
      </c>
      <c r="BH1543" s="226">
        <f>IF(N1543="sníž. přenesená",J1543,0)</f>
        <v>0</v>
      </c>
      <c r="BI1543" s="226">
        <f>IF(N1543="nulová",J1543,0)</f>
        <v>0</v>
      </c>
      <c r="BJ1543" s="17" t="s">
        <v>156</v>
      </c>
      <c r="BK1543" s="226">
        <f>ROUND(I1543*H1543,2)</f>
        <v>0</v>
      </c>
      <c r="BL1543" s="17" t="s">
        <v>155</v>
      </c>
      <c r="BM1543" s="225" t="s">
        <v>1344</v>
      </c>
    </row>
    <row r="1544" s="12" customFormat="1" ht="22.8" customHeight="1">
      <c r="A1544" s="12"/>
      <c r="B1544" s="198"/>
      <c r="C1544" s="199"/>
      <c r="D1544" s="200" t="s">
        <v>72</v>
      </c>
      <c r="E1544" s="212" t="s">
        <v>785</v>
      </c>
      <c r="F1544" s="212" t="s">
        <v>786</v>
      </c>
      <c r="G1544" s="199"/>
      <c r="H1544" s="199"/>
      <c r="I1544" s="202"/>
      <c r="J1544" s="213">
        <f>BK1544</f>
        <v>0</v>
      </c>
      <c r="K1544" s="199"/>
      <c r="L1544" s="204"/>
      <c r="M1544" s="205"/>
      <c r="N1544" s="206"/>
      <c r="O1544" s="206"/>
      <c r="P1544" s="207">
        <f>SUM(P1545:P1549)</f>
        <v>0</v>
      </c>
      <c r="Q1544" s="206"/>
      <c r="R1544" s="207">
        <f>SUM(R1545:R1549)</f>
        <v>0</v>
      </c>
      <c r="S1544" s="206"/>
      <c r="T1544" s="208">
        <f>SUM(T1545:T1549)</f>
        <v>0</v>
      </c>
      <c r="U1544" s="12"/>
      <c r="V1544" s="12"/>
      <c r="W1544" s="12"/>
      <c r="X1544" s="12"/>
      <c r="Y1544" s="12"/>
      <c r="Z1544" s="12"/>
      <c r="AA1544" s="12"/>
      <c r="AB1544" s="12"/>
      <c r="AC1544" s="12"/>
      <c r="AD1544" s="12"/>
      <c r="AE1544" s="12"/>
      <c r="AR1544" s="209" t="s">
        <v>80</v>
      </c>
      <c r="AT1544" s="210" t="s">
        <v>72</v>
      </c>
      <c r="AU1544" s="210" t="s">
        <v>80</v>
      </c>
      <c r="AY1544" s="209" t="s">
        <v>147</v>
      </c>
      <c r="BK1544" s="211">
        <f>SUM(BK1545:BK1549)</f>
        <v>0</v>
      </c>
    </row>
    <row r="1545" s="2" customFormat="1" ht="16.5" customHeight="1">
      <c r="A1545" s="38"/>
      <c r="B1545" s="39"/>
      <c r="C1545" s="214" t="s">
        <v>892</v>
      </c>
      <c r="D1545" s="214" t="s">
        <v>150</v>
      </c>
      <c r="E1545" s="215" t="s">
        <v>1345</v>
      </c>
      <c r="F1545" s="216" t="s">
        <v>1346</v>
      </c>
      <c r="G1545" s="217" t="s">
        <v>236</v>
      </c>
      <c r="H1545" s="218">
        <v>1</v>
      </c>
      <c r="I1545" s="219"/>
      <c r="J1545" s="220">
        <f>ROUND(I1545*H1545,2)</f>
        <v>0</v>
      </c>
      <c r="K1545" s="216" t="s">
        <v>154</v>
      </c>
      <c r="L1545" s="44"/>
      <c r="M1545" s="221" t="s">
        <v>1</v>
      </c>
      <c r="N1545" s="222" t="s">
        <v>39</v>
      </c>
      <c r="O1545" s="91"/>
      <c r="P1545" s="223">
        <f>O1545*H1545</f>
        <v>0</v>
      </c>
      <c r="Q1545" s="223">
        <v>0</v>
      </c>
      <c r="R1545" s="223">
        <f>Q1545*H1545</f>
        <v>0</v>
      </c>
      <c r="S1545" s="223">
        <v>0</v>
      </c>
      <c r="T1545" s="224">
        <f>S1545*H1545</f>
        <v>0</v>
      </c>
      <c r="U1545" s="38"/>
      <c r="V1545" s="38"/>
      <c r="W1545" s="38"/>
      <c r="X1545" s="38"/>
      <c r="Y1545" s="38"/>
      <c r="Z1545" s="38"/>
      <c r="AA1545" s="38"/>
      <c r="AB1545" s="38"/>
      <c r="AC1545" s="38"/>
      <c r="AD1545" s="38"/>
      <c r="AE1545" s="38"/>
      <c r="AR1545" s="225" t="s">
        <v>155</v>
      </c>
      <c r="AT1545" s="225" t="s">
        <v>150</v>
      </c>
      <c r="AU1545" s="225" t="s">
        <v>156</v>
      </c>
      <c r="AY1545" s="17" t="s">
        <v>147</v>
      </c>
      <c r="BE1545" s="226">
        <f>IF(N1545="základní",J1545,0)</f>
        <v>0</v>
      </c>
      <c r="BF1545" s="226">
        <f>IF(N1545="snížená",J1545,0)</f>
        <v>0</v>
      </c>
      <c r="BG1545" s="226">
        <f>IF(N1545="zákl. přenesená",J1545,0)</f>
        <v>0</v>
      </c>
      <c r="BH1545" s="226">
        <f>IF(N1545="sníž. přenesená",J1545,0)</f>
        <v>0</v>
      </c>
      <c r="BI1545" s="226">
        <f>IF(N1545="nulová",J1545,0)</f>
        <v>0</v>
      </c>
      <c r="BJ1545" s="17" t="s">
        <v>156</v>
      </c>
      <c r="BK1545" s="226">
        <f>ROUND(I1545*H1545,2)</f>
        <v>0</v>
      </c>
      <c r="BL1545" s="17" t="s">
        <v>155</v>
      </c>
      <c r="BM1545" s="225" t="s">
        <v>1347</v>
      </c>
    </row>
    <row r="1546" s="2" customFormat="1" ht="16.5" customHeight="1">
      <c r="A1546" s="38"/>
      <c r="B1546" s="39"/>
      <c r="C1546" s="214" t="s">
        <v>1348</v>
      </c>
      <c r="D1546" s="214" t="s">
        <v>150</v>
      </c>
      <c r="E1546" s="215" t="s">
        <v>1349</v>
      </c>
      <c r="F1546" s="216" t="s">
        <v>1350</v>
      </c>
      <c r="G1546" s="217" t="s">
        <v>236</v>
      </c>
      <c r="H1546" s="218">
        <v>1</v>
      </c>
      <c r="I1546" s="219"/>
      <c r="J1546" s="220">
        <f>ROUND(I1546*H1546,2)</f>
        <v>0</v>
      </c>
      <c r="K1546" s="216" t="s">
        <v>154</v>
      </c>
      <c r="L1546" s="44"/>
      <c r="M1546" s="221" t="s">
        <v>1</v>
      </c>
      <c r="N1546" s="222" t="s">
        <v>39</v>
      </c>
      <c r="O1546" s="91"/>
      <c r="P1546" s="223">
        <f>O1546*H1546</f>
        <v>0</v>
      </c>
      <c r="Q1546" s="223">
        <v>0</v>
      </c>
      <c r="R1546" s="223">
        <f>Q1546*H1546</f>
        <v>0</v>
      </c>
      <c r="S1546" s="223">
        <v>0</v>
      </c>
      <c r="T1546" s="224">
        <f>S1546*H1546</f>
        <v>0</v>
      </c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R1546" s="225" t="s">
        <v>155</v>
      </c>
      <c r="AT1546" s="225" t="s">
        <v>150</v>
      </c>
      <c r="AU1546" s="225" t="s">
        <v>156</v>
      </c>
      <c r="AY1546" s="17" t="s">
        <v>147</v>
      </c>
      <c r="BE1546" s="226">
        <f>IF(N1546="základní",J1546,0)</f>
        <v>0</v>
      </c>
      <c r="BF1546" s="226">
        <f>IF(N1546="snížená",J1546,0)</f>
        <v>0</v>
      </c>
      <c r="BG1546" s="226">
        <f>IF(N1546="zákl. přenesená",J1546,0)</f>
        <v>0</v>
      </c>
      <c r="BH1546" s="226">
        <f>IF(N1546="sníž. přenesená",J1546,0)</f>
        <v>0</v>
      </c>
      <c r="BI1546" s="226">
        <f>IF(N1546="nulová",J1546,0)</f>
        <v>0</v>
      </c>
      <c r="BJ1546" s="17" t="s">
        <v>156</v>
      </c>
      <c r="BK1546" s="226">
        <f>ROUND(I1546*H1546,2)</f>
        <v>0</v>
      </c>
      <c r="BL1546" s="17" t="s">
        <v>155</v>
      </c>
      <c r="BM1546" s="225" t="s">
        <v>1351</v>
      </c>
    </row>
    <row r="1547" s="2" customFormat="1" ht="16.5" customHeight="1">
      <c r="A1547" s="38"/>
      <c r="B1547" s="39"/>
      <c r="C1547" s="214" t="s">
        <v>894</v>
      </c>
      <c r="D1547" s="214" t="s">
        <v>150</v>
      </c>
      <c r="E1547" s="215" t="s">
        <v>1352</v>
      </c>
      <c r="F1547" s="216" t="s">
        <v>1353</v>
      </c>
      <c r="G1547" s="217" t="s">
        <v>236</v>
      </c>
      <c r="H1547" s="218">
        <v>1</v>
      </c>
      <c r="I1547" s="219"/>
      <c r="J1547" s="220">
        <f>ROUND(I1547*H1547,2)</f>
        <v>0</v>
      </c>
      <c r="K1547" s="216" t="s">
        <v>154</v>
      </c>
      <c r="L1547" s="44"/>
      <c r="M1547" s="221" t="s">
        <v>1</v>
      </c>
      <c r="N1547" s="222" t="s">
        <v>39</v>
      </c>
      <c r="O1547" s="91"/>
      <c r="P1547" s="223">
        <f>O1547*H1547</f>
        <v>0</v>
      </c>
      <c r="Q1547" s="223">
        <v>0</v>
      </c>
      <c r="R1547" s="223">
        <f>Q1547*H1547</f>
        <v>0</v>
      </c>
      <c r="S1547" s="223">
        <v>0</v>
      </c>
      <c r="T1547" s="224">
        <f>S1547*H1547</f>
        <v>0</v>
      </c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R1547" s="225" t="s">
        <v>155</v>
      </c>
      <c r="AT1547" s="225" t="s">
        <v>150</v>
      </c>
      <c r="AU1547" s="225" t="s">
        <v>156</v>
      </c>
      <c r="AY1547" s="17" t="s">
        <v>147</v>
      </c>
      <c r="BE1547" s="226">
        <f>IF(N1547="základní",J1547,0)</f>
        <v>0</v>
      </c>
      <c r="BF1547" s="226">
        <f>IF(N1547="snížená",J1547,0)</f>
        <v>0</v>
      </c>
      <c r="BG1547" s="226">
        <f>IF(N1547="zákl. přenesená",J1547,0)</f>
        <v>0</v>
      </c>
      <c r="BH1547" s="226">
        <f>IF(N1547="sníž. přenesená",J1547,0)</f>
        <v>0</v>
      </c>
      <c r="BI1547" s="226">
        <f>IF(N1547="nulová",J1547,0)</f>
        <v>0</v>
      </c>
      <c r="BJ1547" s="17" t="s">
        <v>156</v>
      </c>
      <c r="BK1547" s="226">
        <f>ROUND(I1547*H1547,2)</f>
        <v>0</v>
      </c>
      <c r="BL1547" s="17" t="s">
        <v>155</v>
      </c>
      <c r="BM1547" s="225" t="s">
        <v>1354</v>
      </c>
    </row>
    <row r="1548" s="2" customFormat="1" ht="16.5" customHeight="1">
      <c r="A1548" s="38"/>
      <c r="B1548" s="39"/>
      <c r="C1548" s="214" t="s">
        <v>1355</v>
      </c>
      <c r="D1548" s="214" t="s">
        <v>150</v>
      </c>
      <c r="E1548" s="215" t="s">
        <v>1356</v>
      </c>
      <c r="F1548" s="216" t="s">
        <v>1357</v>
      </c>
      <c r="G1548" s="217" t="s">
        <v>236</v>
      </c>
      <c r="H1548" s="218">
        <v>1</v>
      </c>
      <c r="I1548" s="219"/>
      <c r="J1548" s="220">
        <f>ROUND(I1548*H1548,2)</f>
        <v>0</v>
      </c>
      <c r="K1548" s="216" t="s">
        <v>154</v>
      </c>
      <c r="L1548" s="44"/>
      <c r="M1548" s="221" t="s">
        <v>1</v>
      </c>
      <c r="N1548" s="222" t="s">
        <v>39</v>
      </c>
      <c r="O1548" s="91"/>
      <c r="P1548" s="223">
        <f>O1548*H1548</f>
        <v>0</v>
      </c>
      <c r="Q1548" s="223">
        <v>0</v>
      </c>
      <c r="R1548" s="223">
        <f>Q1548*H1548</f>
        <v>0</v>
      </c>
      <c r="S1548" s="223">
        <v>0</v>
      </c>
      <c r="T1548" s="224">
        <f>S1548*H1548</f>
        <v>0</v>
      </c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R1548" s="225" t="s">
        <v>155</v>
      </c>
      <c r="AT1548" s="225" t="s">
        <v>150</v>
      </c>
      <c r="AU1548" s="225" t="s">
        <v>156</v>
      </c>
      <c r="AY1548" s="17" t="s">
        <v>147</v>
      </c>
      <c r="BE1548" s="226">
        <f>IF(N1548="základní",J1548,0)</f>
        <v>0</v>
      </c>
      <c r="BF1548" s="226">
        <f>IF(N1548="snížená",J1548,0)</f>
        <v>0</v>
      </c>
      <c r="BG1548" s="226">
        <f>IF(N1548="zákl. přenesená",J1548,0)</f>
        <v>0</v>
      </c>
      <c r="BH1548" s="226">
        <f>IF(N1548="sníž. přenesená",J1548,0)</f>
        <v>0</v>
      </c>
      <c r="BI1548" s="226">
        <f>IF(N1548="nulová",J1548,0)</f>
        <v>0</v>
      </c>
      <c r="BJ1548" s="17" t="s">
        <v>156</v>
      </c>
      <c r="BK1548" s="226">
        <f>ROUND(I1548*H1548,2)</f>
        <v>0</v>
      </c>
      <c r="BL1548" s="17" t="s">
        <v>155</v>
      </c>
      <c r="BM1548" s="225" t="s">
        <v>1358</v>
      </c>
    </row>
    <row r="1549" s="2" customFormat="1" ht="24.15" customHeight="1">
      <c r="A1549" s="38"/>
      <c r="B1549" s="39"/>
      <c r="C1549" s="214" t="s">
        <v>896</v>
      </c>
      <c r="D1549" s="214" t="s">
        <v>150</v>
      </c>
      <c r="E1549" s="215" t="s">
        <v>798</v>
      </c>
      <c r="F1549" s="216" t="s">
        <v>799</v>
      </c>
      <c r="G1549" s="217" t="s">
        <v>267</v>
      </c>
      <c r="H1549" s="218">
        <v>2.335</v>
      </c>
      <c r="I1549" s="219"/>
      <c r="J1549" s="220">
        <f>ROUND(I1549*H1549,2)</f>
        <v>0</v>
      </c>
      <c r="K1549" s="216" t="s">
        <v>154</v>
      </c>
      <c r="L1549" s="44"/>
      <c r="M1549" s="221" t="s">
        <v>1</v>
      </c>
      <c r="N1549" s="222" t="s">
        <v>39</v>
      </c>
      <c r="O1549" s="91"/>
      <c r="P1549" s="223">
        <f>O1549*H1549</f>
        <v>0</v>
      </c>
      <c r="Q1549" s="223">
        <v>0</v>
      </c>
      <c r="R1549" s="223">
        <f>Q1549*H1549</f>
        <v>0</v>
      </c>
      <c r="S1549" s="223">
        <v>0</v>
      </c>
      <c r="T1549" s="224">
        <f>S1549*H1549</f>
        <v>0</v>
      </c>
      <c r="U1549" s="38"/>
      <c r="V1549" s="38"/>
      <c r="W1549" s="38"/>
      <c r="X1549" s="38"/>
      <c r="Y1549" s="38"/>
      <c r="Z1549" s="38"/>
      <c r="AA1549" s="38"/>
      <c r="AB1549" s="38"/>
      <c r="AC1549" s="38"/>
      <c r="AD1549" s="38"/>
      <c r="AE1549" s="38"/>
      <c r="AR1549" s="225" t="s">
        <v>155</v>
      </c>
      <c r="AT1549" s="225" t="s">
        <v>150</v>
      </c>
      <c r="AU1549" s="225" t="s">
        <v>156</v>
      </c>
      <c r="AY1549" s="17" t="s">
        <v>147</v>
      </c>
      <c r="BE1549" s="226">
        <f>IF(N1549="základní",J1549,0)</f>
        <v>0</v>
      </c>
      <c r="BF1549" s="226">
        <f>IF(N1549="snížená",J1549,0)</f>
        <v>0</v>
      </c>
      <c r="BG1549" s="226">
        <f>IF(N1549="zákl. přenesená",J1549,0)</f>
        <v>0</v>
      </c>
      <c r="BH1549" s="226">
        <f>IF(N1549="sníž. přenesená",J1549,0)</f>
        <v>0</v>
      </c>
      <c r="BI1549" s="226">
        <f>IF(N1549="nulová",J1549,0)</f>
        <v>0</v>
      </c>
      <c r="BJ1549" s="17" t="s">
        <v>156</v>
      </c>
      <c r="BK1549" s="226">
        <f>ROUND(I1549*H1549,2)</f>
        <v>0</v>
      </c>
      <c r="BL1549" s="17" t="s">
        <v>155</v>
      </c>
      <c r="BM1549" s="225" t="s">
        <v>1359</v>
      </c>
    </row>
    <row r="1550" s="12" customFormat="1" ht="22.8" customHeight="1">
      <c r="A1550" s="12"/>
      <c r="B1550" s="198"/>
      <c r="C1550" s="199"/>
      <c r="D1550" s="200" t="s">
        <v>72</v>
      </c>
      <c r="E1550" s="212" t="s">
        <v>1360</v>
      </c>
      <c r="F1550" s="212" t="s">
        <v>1361</v>
      </c>
      <c r="G1550" s="199"/>
      <c r="H1550" s="199"/>
      <c r="I1550" s="202"/>
      <c r="J1550" s="213">
        <f>BK1550</f>
        <v>0</v>
      </c>
      <c r="K1550" s="199"/>
      <c r="L1550" s="204"/>
      <c r="M1550" s="205"/>
      <c r="N1550" s="206"/>
      <c r="O1550" s="206"/>
      <c r="P1550" s="207">
        <f>SUM(P1551:P1561)</f>
        <v>0</v>
      </c>
      <c r="Q1550" s="206"/>
      <c r="R1550" s="207">
        <f>SUM(R1551:R1561)</f>
        <v>0</v>
      </c>
      <c r="S1550" s="206"/>
      <c r="T1550" s="208">
        <f>SUM(T1551:T1561)</f>
        <v>0</v>
      </c>
      <c r="U1550" s="12"/>
      <c r="V1550" s="12"/>
      <c r="W1550" s="12"/>
      <c r="X1550" s="12"/>
      <c r="Y1550" s="12"/>
      <c r="Z1550" s="12"/>
      <c r="AA1550" s="12"/>
      <c r="AB1550" s="12"/>
      <c r="AC1550" s="12"/>
      <c r="AD1550" s="12"/>
      <c r="AE1550" s="12"/>
      <c r="AR1550" s="209" t="s">
        <v>80</v>
      </c>
      <c r="AT1550" s="210" t="s">
        <v>72</v>
      </c>
      <c r="AU1550" s="210" t="s">
        <v>80</v>
      </c>
      <c r="AY1550" s="209" t="s">
        <v>147</v>
      </c>
      <c r="BK1550" s="211">
        <f>SUM(BK1551:BK1561)</f>
        <v>0</v>
      </c>
    </row>
    <row r="1551" s="2" customFormat="1" ht="16.5" customHeight="1">
      <c r="A1551" s="38"/>
      <c r="B1551" s="39"/>
      <c r="C1551" s="214" t="s">
        <v>1362</v>
      </c>
      <c r="D1551" s="214" t="s">
        <v>150</v>
      </c>
      <c r="E1551" s="215" t="s">
        <v>1363</v>
      </c>
      <c r="F1551" s="216" t="s">
        <v>1364</v>
      </c>
      <c r="G1551" s="217" t="s">
        <v>168</v>
      </c>
      <c r="H1551" s="218">
        <v>0.38</v>
      </c>
      <c r="I1551" s="219"/>
      <c r="J1551" s="220">
        <f>ROUND(I1551*H1551,2)</f>
        <v>0</v>
      </c>
      <c r="K1551" s="216" t="s">
        <v>154</v>
      </c>
      <c r="L1551" s="44"/>
      <c r="M1551" s="221" t="s">
        <v>1</v>
      </c>
      <c r="N1551" s="222" t="s">
        <v>39</v>
      </c>
      <c r="O1551" s="91"/>
      <c r="P1551" s="223">
        <f>O1551*H1551</f>
        <v>0</v>
      </c>
      <c r="Q1551" s="223">
        <v>0</v>
      </c>
      <c r="R1551" s="223">
        <f>Q1551*H1551</f>
        <v>0</v>
      </c>
      <c r="S1551" s="223">
        <v>0</v>
      </c>
      <c r="T1551" s="224">
        <f>S1551*H1551</f>
        <v>0</v>
      </c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R1551" s="225" t="s">
        <v>155</v>
      </c>
      <c r="AT1551" s="225" t="s">
        <v>150</v>
      </c>
      <c r="AU1551" s="225" t="s">
        <v>156</v>
      </c>
      <c r="AY1551" s="17" t="s">
        <v>147</v>
      </c>
      <c r="BE1551" s="226">
        <f>IF(N1551="základní",J1551,0)</f>
        <v>0</v>
      </c>
      <c r="BF1551" s="226">
        <f>IF(N1551="snížená",J1551,0)</f>
        <v>0</v>
      </c>
      <c r="BG1551" s="226">
        <f>IF(N1551="zákl. přenesená",J1551,0)</f>
        <v>0</v>
      </c>
      <c r="BH1551" s="226">
        <f>IF(N1551="sníž. přenesená",J1551,0)</f>
        <v>0</v>
      </c>
      <c r="BI1551" s="226">
        <f>IF(N1551="nulová",J1551,0)</f>
        <v>0</v>
      </c>
      <c r="BJ1551" s="17" t="s">
        <v>156</v>
      </c>
      <c r="BK1551" s="226">
        <f>ROUND(I1551*H1551,2)</f>
        <v>0</v>
      </c>
      <c r="BL1551" s="17" t="s">
        <v>155</v>
      </c>
      <c r="BM1551" s="225" t="s">
        <v>1365</v>
      </c>
    </row>
    <row r="1552" s="13" customFormat="1">
      <c r="A1552" s="13"/>
      <c r="B1552" s="227"/>
      <c r="C1552" s="228"/>
      <c r="D1552" s="229" t="s">
        <v>157</v>
      </c>
      <c r="E1552" s="230" t="s">
        <v>1</v>
      </c>
      <c r="F1552" s="231" t="s">
        <v>1366</v>
      </c>
      <c r="G1552" s="228"/>
      <c r="H1552" s="230" t="s">
        <v>1</v>
      </c>
      <c r="I1552" s="232"/>
      <c r="J1552" s="228"/>
      <c r="K1552" s="228"/>
      <c r="L1552" s="233"/>
      <c r="M1552" s="234"/>
      <c r="N1552" s="235"/>
      <c r="O1552" s="235"/>
      <c r="P1552" s="235"/>
      <c r="Q1552" s="235"/>
      <c r="R1552" s="235"/>
      <c r="S1552" s="235"/>
      <c r="T1552" s="236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7" t="s">
        <v>157</v>
      </c>
      <c r="AU1552" s="237" t="s">
        <v>156</v>
      </c>
      <c r="AV1552" s="13" t="s">
        <v>80</v>
      </c>
      <c r="AW1552" s="13" t="s">
        <v>30</v>
      </c>
      <c r="AX1552" s="13" t="s">
        <v>14</v>
      </c>
      <c r="AY1552" s="237" t="s">
        <v>147</v>
      </c>
    </row>
    <row r="1553" s="14" customFormat="1">
      <c r="A1553" s="14"/>
      <c r="B1553" s="238"/>
      <c r="C1553" s="239"/>
      <c r="D1553" s="229" t="s">
        <v>157</v>
      </c>
      <c r="E1553" s="240" t="s">
        <v>1</v>
      </c>
      <c r="F1553" s="241" t="s">
        <v>1367</v>
      </c>
      <c r="G1553" s="239"/>
      <c r="H1553" s="242">
        <v>0.14000000000000001</v>
      </c>
      <c r="I1553" s="243"/>
      <c r="J1553" s="239"/>
      <c r="K1553" s="239"/>
      <c r="L1553" s="244"/>
      <c r="M1553" s="245"/>
      <c r="N1553" s="246"/>
      <c r="O1553" s="246"/>
      <c r="P1553" s="246"/>
      <c r="Q1553" s="246"/>
      <c r="R1553" s="246"/>
      <c r="S1553" s="246"/>
      <c r="T1553" s="247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48" t="s">
        <v>157</v>
      </c>
      <c r="AU1553" s="248" t="s">
        <v>156</v>
      </c>
      <c r="AV1553" s="14" t="s">
        <v>156</v>
      </c>
      <c r="AW1553" s="14" t="s">
        <v>30</v>
      </c>
      <c r="AX1553" s="14" t="s">
        <v>14</v>
      </c>
      <c r="AY1553" s="248" t="s">
        <v>147</v>
      </c>
    </row>
    <row r="1554" s="14" customFormat="1">
      <c r="A1554" s="14"/>
      <c r="B1554" s="238"/>
      <c r="C1554" s="239"/>
      <c r="D1554" s="229" t="s">
        <v>157</v>
      </c>
      <c r="E1554" s="240" t="s">
        <v>1</v>
      </c>
      <c r="F1554" s="241" t="s">
        <v>1368</v>
      </c>
      <c r="G1554" s="239"/>
      <c r="H1554" s="242">
        <v>0.23999999999999999</v>
      </c>
      <c r="I1554" s="243"/>
      <c r="J1554" s="239"/>
      <c r="K1554" s="239"/>
      <c r="L1554" s="244"/>
      <c r="M1554" s="245"/>
      <c r="N1554" s="246"/>
      <c r="O1554" s="246"/>
      <c r="P1554" s="246"/>
      <c r="Q1554" s="246"/>
      <c r="R1554" s="246"/>
      <c r="S1554" s="246"/>
      <c r="T1554" s="247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48" t="s">
        <v>157</v>
      </c>
      <c r="AU1554" s="248" t="s">
        <v>156</v>
      </c>
      <c r="AV1554" s="14" t="s">
        <v>156</v>
      </c>
      <c r="AW1554" s="14" t="s">
        <v>30</v>
      </c>
      <c r="AX1554" s="14" t="s">
        <v>14</v>
      </c>
      <c r="AY1554" s="248" t="s">
        <v>147</v>
      </c>
    </row>
    <row r="1555" s="15" customFormat="1">
      <c r="A1555" s="15"/>
      <c r="B1555" s="249"/>
      <c r="C1555" s="250"/>
      <c r="D1555" s="229" t="s">
        <v>157</v>
      </c>
      <c r="E1555" s="251" t="s">
        <v>1</v>
      </c>
      <c r="F1555" s="252" t="s">
        <v>160</v>
      </c>
      <c r="G1555" s="250"/>
      <c r="H1555" s="253">
        <v>0.38</v>
      </c>
      <c r="I1555" s="254"/>
      <c r="J1555" s="250"/>
      <c r="K1555" s="250"/>
      <c r="L1555" s="255"/>
      <c r="M1555" s="256"/>
      <c r="N1555" s="257"/>
      <c r="O1555" s="257"/>
      <c r="P1555" s="257"/>
      <c r="Q1555" s="257"/>
      <c r="R1555" s="257"/>
      <c r="S1555" s="257"/>
      <c r="T1555" s="258"/>
      <c r="U1555" s="15"/>
      <c r="V1555" s="15"/>
      <c r="W1555" s="15"/>
      <c r="X1555" s="15"/>
      <c r="Y1555" s="15"/>
      <c r="Z1555" s="15"/>
      <c r="AA1555" s="15"/>
      <c r="AB1555" s="15"/>
      <c r="AC1555" s="15"/>
      <c r="AD1555" s="15"/>
      <c r="AE1555" s="15"/>
      <c r="AT1555" s="259" t="s">
        <v>157</v>
      </c>
      <c r="AU1555" s="259" t="s">
        <v>156</v>
      </c>
      <c r="AV1555" s="15" t="s">
        <v>155</v>
      </c>
      <c r="AW1555" s="15" t="s">
        <v>30</v>
      </c>
      <c r="AX1555" s="15" t="s">
        <v>80</v>
      </c>
      <c r="AY1555" s="259" t="s">
        <v>147</v>
      </c>
    </row>
    <row r="1556" s="2" customFormat="1" ht="16.5" customHeight="1">
      <c r="A1556" s="38"/>
      <c r="B1556" s="39"/>
      <c r="C1556" s="214" t="s">
        <v>899</v>
      </c>
      <c r="D1556" s="214" t="s">
        <v>150</v>
      </c>
      <c r="E1556" s="215" t="s">
        <v>1369</v>
      </c>
      <c r="F1556" s="216" t="s">
        <v>1370</v>
      </c>
      <c r="G1556" s="217" t="s">
        <v>168</v>
      </c>
      <c r="H1556" s="218">
        <v>0.38</v>
      </c>
      <c r="I1556" s="219"/>
      <c r="J1556" s="220">
        <f>ROUND(I1556*H1556,2)</f>
        <v>0</v>
      </c>
      <c r="K1556" s="216" t="s">
        <v>154</v>
      </c>
      <c r="L1556" s="44"/>
      <c r="M1556" s="221" t="s">
        <v>1</v>
      </c>
      <c r="N1556" s="222" t="s">
        <v>39</v>
      </c>
      <c r="O1556" s="91"/>
      <c r="P1556" s="223">
        <f>O1556*H1556</f>
        <v>0</v>
      </c>
      <c r="Q1556" s="223">
        <v>0</v>
      </c>
      <c r="R1556" s="223">
        <f>Q1556*H1556</f>
        <v>0</v>
      </c>
      <c r="S1556" s="223">
        <v>0</v>
      </c>
      <c r="T1556" s="224">
        <f>S1556*H1556</f>
        <v>0</v>
      </c>
      <c r="U1556" s="38"/>
      <c r="V1556" s="38"/>
      <c r="W1556" s="38"/>
      <c r="X1556" s="38"/>
      <c r="Y1556" s="38"/>
      <c r="Z1556" s="38"/>
      <c r="AA1556" s="38"/>
      <c r="AB1556" s="38"/>
      <c r="AC1556" s="38"/>
      <c r="AD1556" s="38"/>
      <c r="AE1556" s="38"/>
      <c r="AR1556" s="225" t="s">
        <v>155</v>
      </c>
      <c r="AT1556" s="225" t="s">
        <v>150</v>
      </c>
      <c r="AU1556" s="225" t="s">
        <v>156</v>
      </c>
      <c r="AY1556" s="17" t="s">
        <v>147</v>
      </c>
      <c r="BE1556" s="226">
        <f>IF(N1556="základní",J1556,0)</f>
        <v>0</v>
      </c>
      <c r="BF1556" s="226">
        <f>IF(N1556="snížená",J1556,0)</f>
        <v>0</v>
      </c>
      <c r="BG1556" s="226">
        <f>IF(N1556="zákl. přenesená",J1556,0)</f>
        <v>0</v>
      </c>
      <c r="BH1556" s="226">
        <f>IF(N1556="sníž. přenesená",J1556,0)</f>
        <v>0</v>
      </c>
      <c r="BI1556" s="226">
        <f>IF(N1556="nulová",J1556,0)</f>
        <v>0</v>
      </c>
      <c r="BJ1556" s="17" t="s">
        <v>156</v>
      </c>
      <c r="BK1556" s="226">
        <f>ROUND(I1556*H1556,2)</f>
        <v>0</v>
      </c>
      <c r="BL1556" s="17" t="s">
        <v>155</v>
      </c>
      <c r="BM1556" s="225" t="s">
        <v>1371</v>
      </c>
    </row>
    <row r="1557" s="2" customFormat="1" ht="21.75" customHeight="1">
      <c r="A1557" s="38"/>
      <c r="B1557" s="39"/>
      <c r="C1557" s="214" t="s">
        <v>1372</v>
      </c>
      <c r="D1557" s="214" t="s">
        <v>150</v>
      </c>
      <c r="E1557" s="215" t="s">
        <v>1373</v>
      </c>
      <c r="F1557" s="216" t="s">
        <v>1374</v>
      </c>
      <c r="G1557" s="217" t="s">
        <v>168</v>
      </c>
      <c r="H1557" s="218">
        <v>0.38</v>
      </c>
      <c r="I1557" s="219"/>
      <c r="J1557" s="220">
        <f>ROUND(I1557*H1557,2)</f>
        <v>0</v>
      </c>
      <c r="K1557" s="216" t="s">
        <v>154</v>
      </c>
      <c r="L1557" s="44"/>
      <c r="M1557" s="221" t="s">
        <v>1</v>
      </c>
      <c r="N1557" s="222" t="s">
        <v>39</v>
      </c>
      <c r="O1557" s="91"/>
      <c r="P1557" s="223">
        <f>O1557*H1557</f>
        <v>0</v>
      </c>
      <c r="Q1557" s="223">
        <v>0</v>
      </c>
      <c r="R1557" s="223">
        <f>Q1557*H1557</f>
        <v>0</v>
      </c>
      <c r="S1557" s="223">
        <v>0</v>
      </c>
      <c r="T1557" s="224">
        <f>S1557*H1557</f>
        <v>0</v>
      </c>
      <c r="U1557" s="38"/>
      <c r="V1557" s="38"/>
      <c r="W1557" s="38"/>
      <c r="X1557" s="38"/>
      <c r="Y1557" s="38"/>
      <c r="Z1557" s="38"/>
      <c r="AA1557" s="38"/>
      <c r="AB1557" s="38"/>
      <c r="AC1557" s="38"/>
      <c r="AD1557" s="38"/>
      <c r="AE1557" s="38"/>
      <c r="AR1557" s="225" t="s">
        <v>155</v>
      </c>
      <c r="AT1557" s="225" t="s">
        <v>150</v>
      </c>
      <c r="AU1557" s="225" t="s">
        <v>156</v>
      </c>
      <c r="AY1557" s="17" t="s">
        <v>147</v>
      </c>
      <c r="BE1557" s="226">
        <f>IF(N1557="základní",J1557,0)</f>
        <v>0</v>
      </c>
      <c r="BF1557" s="226">
        <f>IF(N1557="snížená",J1557,0)</f>
        <v>0</v>
      </c>
      <c r="BG1557" s="226">
        <f>IF(N1557="zákl. přenesená",J1557,0)</f>
        <v>0</v>
      </c>
      <c r="BH1557" s="226">
        <f>IF(N1557="sníž. přenesená",J1557,0)</f>
        <v>0</v>
      </c>
      <c r="BI1557" s="226">
        <f>IF(N1557="nulová",J1557,0)</f>
        <v>0</v>
      </c>
      <c r="BJ1557" s="17" t="s">
        <v>156</v>
      </c>
      <c r="BK1557" s="226">
        <f>ROUND(I1557*H1557,2)</f>
        <v>0</v>
      </c>
      <c r="BL1557" s="17" t="s">
        <v>155</v>
      </c>
      <c r="BM1557" s="225" t="s">
        <v>1375</v>
      </c>
    </row>
    <row r="1558" s="2" customFormat="1" ht="16.5" customHeight="1">
      <c r="A1558" s="38"/>
      <c r="B1558" s="39"/>
      <c r="C1558" s="260" t="s">
        <v>901</v>
      </c>
      <c r="D1558" s="260" t="s">
        <v>413</v>
      </c>
      <c r="E1558" s="261" t="s">
        <v>1376</v>
      </c>
      <c r="F1558" s="262" t="s">
        <v>1377</v>
      </c>
      <c r="G1558" s="263" t="s">
        <v>168</v>
      </c>
      <c r="H1558" s="264">
        <v>0.41799999999999998</v>
      </c>
      <c r="I1558" s="265"/>
      <c r="J1558" s="266">
        <f>ROUND(I1558*H1558,2)</f>
        <v>0</v>
      </c>
      <c r="K1558" s="262" t="s">
        <v>416</v>
      </c>
      <c r="L1558" s="267"/>
      <c r="M1558" s="268" t="s">
        <v>1</v>
      </c>
      <c r="N1558" s="269" t="s">
        <v>39</v>
      </c>
      <c r="O1558" s="91"/>
      <c r="P1558" s="223">
        <f>O1558*H1558</f>
        <v>0</v>
      </c>
      <c r="Q1558" s="223">
        <v>0</v>
      </c>
      <c r="R1558" s="223">
        <f>Q1558*H1558</f>
        <v>0</v>
      </c>
      <c r="S1558" s="223">
        <v>0</v>
      </c>
      <c r="T1558" s="224">
        <f>S1558*H1558</f>
        <v>0</v>
      </c>
      <c r="U1558" s="38"/>
      <c r="V1558" s="38"/>
      <c r="W1558" s="38"/>
      <c r="X1558" s="38"/>
      <c r="Y1558" s="38"/>
      <c r="Z1558" s="38"/>
      <c r="AA1558" s="38"/>
      <c r="AB1558" s="38"/>
      <c r="AC1558" s="38"/>
      <c r="AD1558" s="38"/>
      <c r="AE1558" s="38"/>
      <c r="AR1558" s="225" t="s">
        <v>173</v>
      </c>
      <c r="AT1558" s="225" t="s">
        <v>413</v>
      </c>
      <c r="AU1558" s="225" t="s">
        <v>156</v>
      </c>
      <c r="AY1558" s="17" t="s">
        <v>147</v>
      </c>
      <c r="BE1558" s="226">
        <f>IF(N1558="základní",J1558,0)</f>
        <v>0</v>
      </c>
      <c r="BF1558" s="226">
        <f>IF(N1558="snížená",J1558,0)</f>
        <v>0</v>
      </c>
      <c r="BG1558" s="226">
        <f>IF(N1558="zákl. přenesená",J1558,0)</f>
        <v>0</v>
      </c>
      <c r="BH1558" s="226">
        <f>IF(N1558="sníž. přenesená",J1558,0)</f>
        <v>0</v>
      </c>
      <c r="BI1558" s="226">
        <f>IF(N1558="nulová",J1558,0)</f>
        <v>0</v>
      </c>
      <c r="BJ1558" s="17" t="s">
        <v>156</v>
      </c>
      <c r="BK1558" s="226">
        <f>ROUND(I1558*H1558,2)</f>
        <v>0</v>
      </c>
      <c r="BL1558" s="17" t="s">
        <v>155</v>
      </c>
      <c r="BM1558" s="225" t="s">
        <v>1378</v>
      </c>
    </row>
    <row r="1559" s="14" customFormat="1">
      <c r="A1559" s="14"/>
      <c r="B1559" s="238"/>
      <c r="C1559" s="239"/>
      <c r="D1559" s="229" t="s">
        <v>157</v>
      </c>
      <c r="E1559" s="240" t="s">
        <v>1</v>
      </c>
      <c r="F1559" s="241" t="s">
        <v>1379</v>
      </c>
      <c r="G1559" s="239"/>
      <c r="H1559" s="242">
        <v>0.41799999999999998</v>
      </c>
      <c r="I1559" s="243"/>
      <c r="J1559" s="239"/>
      <c r="K1559" s="239"/>
      <c r="L1559" s="244"/>
      <c r="M1559" s="245"/>
      <c r="N1559" s="246"/>
      <c r="O1559" s="246"/>
      <c r="P1559" s="246"/>
      <c r="Q1559" s="246"/>
      <c r="R1559" s="246"/>
      <c r="S1559" s="246"/>
      <c r="T1559" s="247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48" t="s">
        <v>157</v>
      </c>
      <c r="AU1559" s="248" t="s">
        <v>156</v>
      </c>
      <c r="AV1559" s="14" t="s">
        <v>156</v>
      </c>
      <c r="AW1559" s="14" t="s">
        <v>30</v>
      </c>
      <c r="AX1559" s="14" t="s">
        <v>14</v>
      </c>
      <c r="AY1559" s="248" t="s">
        <v>147</v>
      </c>
    </row>
    <row r="1560" s="15" customFormat="1">
      <c r="A1560" s="15"/>
      <c r="B1560" s="249"/>
      <c r="C1560" s="250"/>
      <c r="D1560" s="229" t="s">
        <v>157</v>
      </c>
      <c r="E1560" s="251" t="s">
        <v>1</v>
      </c>
      <c r="F1560" s="252" t="s">
        <v>160</v>
      </c>
      <c r="G1560" s="250"/>
      <c r="H1560" s="253">
        <v>0.41799999999999998</v>
      </c>
      <c r="I1560" s="254"/>
      <c r="J1560" s="250"/>
      <c r="K1560" s="250"/>
      <c r="L1560" s="255"/>
      <c r="M1560" s="256"/>
      <c r="N1560" s="257"/>
      <c r="O1560" s="257"/>
      <c r="P1560" s="257"/>
      <c r="Q1560" s="257"/>
      <c r="R1560" s="257"/>
      <c r="S1560" s="257"/>
      <c r="T1560" s="258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59" t="s">
        <v>157</v>
      </c>
      <c r="AU1560" s="259" t="s">
        <v>156</v>
      </c>
      <c r="AV1560" s="15" t="s">
        <v>155</v>
      </c>
      <c r="AW1560" s="15" t="s">
        <v>30</v>
      </c>
      <c r="AX1560" s="15" t="s">
        <v>80</v>
      </c>
      <c r="AY1560" s="259" t="s">
        <v>147</v>
      </c>
    </row>
    <row r="1561" s="2" customFormat="1" ht="24.15" customHeight="1">
      <c r="A1561" s="38"/>
      <c r="B1561" s="39"/>
      <c r="C1561" s="214" t="s">
        <v>1380</v>
      </c>
      <c r="D1561" s="214" t="s">
        <v>150</v>
      </c>
      <c r="E1561" s="215" t="s">
        <v>1381</v>
      </c>
      <c r="F1561" s="216" t="s">
        <v>1382</v>
      </c>
      <c r="G1561" s="217" t="s">
        <v>267</v>
      </c>
      <c r="H1561" s="218">
        <v>0.0070000000000000001</v>
      </c>
      <c r="I1561" s="219"/>
      <c r="J1561" s="220">
        <f>ROUND(I1561*H1561,2)</f>
        <v>0</v>
      </c>
      <c r="K1561" s="216" t="s">
        <v>154</v>
      </c>
      <c r="L1561" s="44"/>
      <c r="M1561" s="221" t="s">
        <v>1</v>
      </c>
      <c r="N1561" s="222" t="s">
        <v>39</v>
      </c>
      <c r="O1561" s="91"/>
      <c r="P1561" s="223">
        <f>O1561*H1561</f>
        <v>0</v>
      </c>
      <c r="Q1561" s="223">
        <v>0</v>
      </c>
      <c r="R1561" s="223">
        <f>Q1561*H1561</f>
        <v>0</v>
      </c>
      <c r="S1561" s="223">
        <v>0</v>
      </c>
      <c r="T1561" s="224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25" t="s">
        <v>155</v>
      </c>
      <c r="AT1561" s="225" t="s">
        <v>150</v>
      </c>
      <c r="AU1561" s="225" t="s">
        <v>156</v>
      </c>
      <c r="AY1561" s="17" t="s">
        <v>147</v>
      </c>
      <c r="BE1561" s="226">
        <f>IF(N1561="základní",J1561,0)</f>
        <v>0</v>
      </c>
      <c r="BF1561" s="226">
        <f>IF(N1561="snížená",J1561,0)</f>
        <v>0</v>
      </c>
      <c r="BG1561" s="226">
        <f>IF(N1561="zákl. přenesená",J1561,0)</f>
        <v>0</v>
      </c>
      <c r="BH1561" s="226">
        <f>IF(N1561="sníž. přenesená",J1561,0)</f>
        <v>0</v>
      </c>
      <c r="BI1561" s="226">
        <f>IF(N1561="nulová",J1561,0)</f>
        <v>0</v>
      </c>
      <c r="BJ1561" s="17" t="s">
        <v>156</v>
      </c>
      <c r="BK1561" s="226">
        <f>ROUND(I1561*H1561,2)</f>
        <v>0</v>
      </c>
      <c r="BL1561" s="17" t="s">
        <v>155</v>
      </c>
      <c r="BM1561" s="225" t="s">
        <v>1383</v>
      </c>
    </row>
    <row r="1562" s="12" customFormat="1" ht="22.8" customHeight="1">
      <c r="A1562" s="12"/>
      <c r="B1562" s="198"/>
      <c r="C1562" s="199"/>
      <c r="D1562" s="200" t="s">
        <v>72</v>
      </c>
      <c r="E1562" s="212" t="s">
        <v>361</v>
      </c>
      <c r="F1562" s="212" t="s">
        <v>362</v>
      </c>
      <c r="G1562" s="199"/>
      <c r="H1562" s="199"/>
      <c r="I1562" s="202"/>
      <c r="J1562" s="213">
        <f>BK1562</f>
        <v>0</v>
      </c>
      <c r="K1562" s="199"/>
      <c r="L1562" s="204"/>
      <c r="M1562" s="205"/>
      <c r="N1562" s="206"/>
      <c r="O1562" s="206"/>
      <c r="P1562" s="207">
        <f>SUM(P1563:P1586)</f>
        <v>0</v>
      </c>
      <c r="Q1562" s="206"/>
      <c r="R1562" s="207">
        <f>SUM(R1563:R1586)</f>
        <v>0</v>
      </c>
      <c r="S1562" s="206"/>
      <c r="T1562" s="208">
        <f>SUM(T1563:T1586)</f>
        <v>0</v>
      </c>
      <c r="U1562" s="12"/>
      <c r="V1562" s="12"/>
      <c r="W1562" s="12"/>
      <c r="X1562" s="12"/>
      <c r="Y1562" s="12"/>
      <c r="Z1562" s="12"/>
      <c r="AA1562" s="12"/>
      <c r="AB1562" s="12"/>
      <c r="AC1562" s="12"/>
      <c r="AD1562" s="12"/>
      <c r="AE1562" s="12"/>
      <c r="AR1562" s="209" t="s">
        <v>80</v>
      </c>
      <c r="AT1562" s="210" t="s">
        <v>72</v>
      </c>
      <c r="AU1562" s="210" t="s">
        <v>80</v>
      </c>
      <c r="AY1562" s="209" t="s">
        <v>147</v>
      </c>
      <c r="BK1562" s="211">
        <f>SUM(BK1563:BK1586)</f>
        <v>0</v>
      </c>
    </row>
    <row r="1563" s="2" customFormat="1" ht="24.15" customHeight="1">
      <c r="A1563" s="38"/>
      <c r="B1563" s="39"/>
      <c r="C1563" s="214" t="s">
        <v>903</v>
      </c>
      <c r="D1563" s="214" t="s">
        <v>150</v>
      </c>
      <c r="E1563" s="215" t="s">
        <v>822</v>
      </c>
      <c r="F1563" s="216" t="s">
        <v>823</v>
      </c>
      <c r="G1563" s="217" t="s">
        <v>168</v>
      </c>
      <c r="H1563" s="218">
        <v>2.835</v>
      </c>
      <c r="I1563" s="219"/>
      <c r="J1563" s="220">
        <f>ROUND(I1563*H1563,2)</f>
        <v>0</v>
      </c>
      <c r="K1563" s="216" t="s">
        <v>154</v>
      </c>
      <c r="L1563" s="44"/>
      <c r="M1563" s="221" t="s">
        <v>1</v>
      </c>
      <c r="N1563" s="222" t="s">
        <v>39</v>
      </c>
      <c r="O1563" s="91"/>
      <c r="P1563" s="223">
        <f>O1563*H1563</f>
        <v>0</v>
      </c>
      <c r="Q1563" s="223">
        <v>0</v>
      </c>
      <c r="R1563" s="223">
        <f>Q1563*H1563</f>
        <v>0</v>
      </c>
      <c r="S1563" s="223">
        <v>0</v>
      </c>
      <c r="T1563" s="224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25" t="s">
        <v>155</v>
      </c>
      <c r="AT1563" s="225" t="s">
        <v>150</v>
      </c>
      <c r="AU1563" s="225" t="s">
        <v>156</v>
      </c>
      <c r="AY1563" s="17" t="s">
        <v>147</v>
      </c>
      <c r="BE1563" s="226">
        <f>IF(N1563="základní",J1563,0)</f>
        <v>0</v>
      </c>
      <c r="BF1563" s="226">
        <f>IF(N1563="snížená",J1563,0)</f>
        <v>0</v>
      </c>
      <c r="BG1563" s="226">
        <f>IF(N1563="zákl. přenesená",J1563,0)</f>
        <v>0</v>
      </c>
      <c r="BH1563" s="226">
        <f>IF(N1563="sníž. přenesená",J1563,0)</f>
        <v>0</v>
      </c>
      <c r="BI1563" s="226">
        <f>IF(N1563="nulová",J1563,0)</f>
        <v>0</v>
      </c>
      <c r="BJ1563" s="17" t="s">
        <v>156</v>
      </c>
      <c r="BK1563" s="226">
        <f>ROUND(I1563*H1563,2)</f>
        <v>0</v>
      </c>
      <c r="BL1563" s="17" t="s">
        <v>155</v>
      </c>
      <c r="BM1563" s="225" t="s">
        <v>1384</v>
      </c>
    </row>
    <row r="1564" s="14" customFormat="1">
      <c r="A1564" s="14"/>
      <c r="B1564" s="238"/>
      <c r="C1564" s="239"/>
      <c r="D1564" s="229" t="s">
        <v>157</v>
      </c>
      <c r="E1564" s="240" t="s">
        <v>1</v>
      </c>
      <c r="F1564" s="241" t="s">
        <v>1304</v>
      </c>
      <c r="G1564" s="239"/>
      <c r="H1564" s="242">
        <v>2.835</v>
      </c>
      <c r="I1564" s="243"/>
      <c r="J1564" s="239"/>
      <c r="K1564" s="239"/>
      <c r="L1564" s="244"/>
      <c r="M1564" s="245"/>
      <c r="N1564" s="246"/>
      <c r="O1564" s="246"/>
      <c r="P1564" s="246"/>
      <c r="Q1564" s="246"/>
      <c r="R1564" s="246"/>
      <c r="S1564" s="246"/>
      <c r="T1564" s="247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48" t="s">
        <v>157</v>
      </c>
      <c r="AU1564" s="248" t="s">
        <v>156</v>
      </c>
      <c r="AV1564" s="14" t="s">
        <v>156</v>
      </c>
      <c r="AW1564" s="14" t="s">
        <v>30</v>
      </c>
      <c r="AX1564" s="14" t="s">
        <v>14</v>
      </c>
      <c r="AY1564" s="248" t="s">
        <v>147</v>
      </c>
    </row>
    <row r="1565" s="15" customFormat="1">
      <c r="A1565" s="15"/>
      <c r="B1565" s="249"/>
      <c r="C1565" s="250"/>
      <c r="D1565" s="229" t="s">
        <v>157</v>
      </c>
      <c r="E1565" s="251" t="s">
        <v>1</v>
      </c>
      <c r="F1565" s="252" t="s">
        <v>160</v>
      </c>
      <c r="G1565" s="250"/>
      <c r="H1565" s="253">
        <v>2.835</v>
      </c>
      <c r="I1565" s="254"/>
      <c r="J1565" s="250"/>
      <c r="K1565" s="250"/>
      <c r="L1565" s="255"/>
      <c r="M1565" s="256"/>
      <c r="N1565" s="257"/>
      <c r="O1565" s="257"/>
      <c r="P1565" s="257"/>
      <c r="Q1565" s="257"/>
      <c r="R1565" s="257"/>
      <c r="S1565" s="257"/>
      <c r="T1565" s="258"/>
      <c r="U1565" s="15"/>
      <c r="V1565" s="15"/>
      <c r="W1565" s="15"/>
      <c r="X1565" s="15"/>
      <c r="Y1565" s="15"/>
      <c r="Z1565" s="15"/>
      <c r="AA1565" s="15"/>
      <c r="AB1565" s="15"/>
      <c r="AC1565" s="15"/>
      <c r="AD1565" s="15"/>
      <c r="AE1565" s="15"/>
      <c r="AT1565" s="259" t="s">
        <v>157</v>
      </c>
      <c r="AU1565" s="259" t="s">
        <v>156</v>
      </c>
      <c r="AV1565" s="15" t="s">
        <v>155</v>
      </c>
      <c r="AW1565" s="15" t="s">
        <v>30</v>
      </c>
      <c r="AX1565" s="15" t="s">
        <v>80</v>
      </c>
      <c r="AY1565" s="259" t="s">
        <v>147</v>
      </c>
    </row>
    <row r="1566" s="2" customFormat="1" ht="16.5" customHeight="1">
      <c r="A1566" s="38"/>
      <c r="B1566" s="39"/>
      <c r="C1566" s="260" t="s">
        <v>1385</v>
      </c>
      <c r="D1566" s="260" t="s">
        <v>413</v>
      </c>
      <c r="E1566" s="261" t="s">
        <v>825</v>
      </c>
      <c r="F1566" s="262" t="s">
        <v>826</v>
      </c>
      <c r="G1566" s="263" t="s">
        <v>168</v>
      </c>
      <c r="H1566" s="264">
        <v>3.1190000000000002</v>
      </c>
      <c r="I1566" s="265"/>
      <c r="J1566" s="266">
        <f>ROUND(I1566*H1566,2)</f>
        <v>0</v>
      </c>
      <c r="K1566" s="262" t="s">
        <v>416</v>
      </c>
      <c r="L1566" s="267"/>
      <c r="M1566" s="268" t="s">
        <v>1</v>
      </c>
      <c r="N1566" s="269" t="s">
        <v>39</v>
      </c>
      <c r="O1566" s="91"/>
      <c r="P1566" s="223">
        <f>O1566*H1566</f>
        <v>0</v>
      </c>
      <c r="Q1566" s="223">
        <v>0</v>
      </c>
      <c r="R1566" s="223">
        <f>Q1566*H1566</f>
        <v>0</v>
      </c>
      <c r="S1566" s="223">
        <v>0</v>
      </c>
      <c r="T1566" s="224">
        <f>S1566*H1566</f>
        <v>0</v>
      </c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  <c r="AE1566" s="38"/>
      <c r="AR1566" s="225" t="s">
        <v>173</v>
      </c>
      <c r="AT1566" s="225" t="s">
        <v>413</v>
      </c>
      <c r="AU1566" s="225" t="s">
        <v>156</v>
      </c>
      <c r="AY1566" s="17" t="s">
        <v>147</v>
      </c>
      <c r="BE1566" s="226">
        <f>IF(N1566="základní",J1566,0)</f>
        <v>0</v>
      </c>
      <c r="BF1566" s="226">
        <f>IF(N1566="snížená",J1566,0)</f>
        <v>0</v>
      </c>
      <c r="BG1566" s="226">
        <f>IF(N1566="zákl. přenesená",J1566,0)</f>
        <v>0</v>
      </c>
      <c r="BH1566" s="226">
        <f>IF(N1566="sníž. přenesená",J1566,0)</f>
        <v>0</v>
      </c>
      <c r="BI1566" s="226">
        <f>IF(N1566="nulová",J1566,0)</f>
        <v>0</v>
      </c>
      <c r="BJ1566" s="17" t="s">
        <v>156</v>
      </c>
      <c r="BK1566" s="226">
        <f>ROUND(I1566*H1566,2)</f>
        <v>0</v>
      </c>
      <c r="BL1566" s="17" t="s">
        <v>155</v>
      </c>
      <c r="BM1566" s="225" t="s">
        <v>1386</v>
      </c>
    </row>
    <row r="1567" s="14" customFormat="1">
      <c r="A1567" s="14"/>
      <c r="B1567" s="238"/>
      <c r="C1567" s="239"/>
      <c r="D1567" s="229" t="s">
        <v>157</v>
      </c>
      <c r="E1567" s="240" t="s">
        <v>1</v>
      </c>
      <c r="F1567" s="241" t="s">
        <v>1387</v>
      </c>
      <c r="G1567" s="239"/>
      <c r="H1567" s="242">
        <v>3.1190000000000002</v>
      </c>
      <c r="I1567" s="243"/>
      <c r="J1567" s="239"/>
      <c r="K1567" s="239"/>
      <c r="L1567" s="244"/>
      <c r="M1567" s="245"/>
      <c r="N1567" s="246"/>
      <c r="O1567" s="246"/>
      <c r="P1567" s="246"/>
      <c r="Q1567" s="246"/>
      <c r="R1567" s="246"/>
      <c r="S1567" s="246"/>
      <c r="T1567" s="247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48" t="s">
        <v>157</v>
      </c>
      <c r="AU1567" s="248" t="s">
        <v>156</v>
      </c>
      <c r="AV1567" s="14" t="s">
        <v>156</v>
      </c>
      <c r="AW1567" s="14" t="s">
        <v>30</v>
      </c>
      <c r="AX1567" s="14" t="s">
        <v>14</v>
      </c>
      <c r="AY1567" s="248" t="s">
        <v>147</v>
      </c>
    </row>
    <row r="1568" s="15" customFormat="1">
      <c r="A1568" s="15"/>
      <c r="B1568" s="249"/>
      <c r="C1568" s="250"/>
      <c r="D1568" s="229" t="s">
        <v>157</v>
      </c>
      <c r="E1568" s="251" t="s">
        <v>1</v>
      </c>
      <c r="F1568" s="252" t="s">
        <v>160</v>
      </c>
      <c r="G1568" s="250"/>
      <c r="H1568" s="253">
        <v>3.1190000000000002</v>
      </c>
      <c r="I1568" s="254"/>
      <c r="J1568" s="250"/>
      <c r="K1568" s="250"/>
      <c r="L1568" s="255"/>
      <c r="M1568" s="256"/>
      <c r="N1568" s="257"/>
      <c r="O1568" s="257"/>
      <c r="P1568" s="257"/>
      <c r="Q1568" s="257"/>
      <c r="R1568" s="257"/>
      <c r="S1568" s="257"/>
      <c r="T1568" s="258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59" t="s">
        <v>157</v>
      </c>
      <c r="AU1568" s="259" t="s">
        <v>156</v>
      </c>
      <c r="AV1568" s="15" t="s">
        <v>155</v>
      </c>
      <c r="AW1568" s="15" t="s">
        <v>30</v>
      </c>
      <c r="AX1568" s="15" t="s">
        <v>80</v>
      </c>
      <c r="AY1568" s="259" t="s">
        <v>147</v>
      </c>
    </row>
    <row r="1569" s="2" customFormat="1" ht="16.5" customHeight="1">
      <c r="A1569" s="38"/>
      <c r="B1569" s="39"/>
      <c r="C1569" s="214" t="s">
        <v>904</v>
      </c>
      <c r="D1569" s="214" t="s">
        <v>150</v>
      </c>
      <c r="E1569" s="215" t="s">
        <v>830</v>
      </c>
      <c r="F1569" s="216" t="s">
        <v>831</v>
      </c>
      <c r="G1569" s="217" t="s">
        <v>168</v>
      </c>
      <c r="H1569" s="218">
        <v>12.58</v>
      </c>
      <c r="I1569" s="219"/>
      <c r="J1569" s="220">
        <f>ROUND(I1569*H1569,2)</f>
        <v>0</v>
      </c>
      <c r="K1569" s="216" t="s">
        <v>154</v>
      </c>
      <c r="L1569" s="44"/>
      <c r="M1569" s="221" t="s">
        <v>1</v>
      </c>
      <c r="N1569" s="222" t="s">
        <v>39</v>
      </c>
      <c r="O1569" s="91"/>
      <c r="P1569" s="223">
        <f>O1569*H1569</f>
        <v>0</v>
      </c>
      <c r="Q1569" s="223">
        <v>0</v>
      </c>
      <c r="R1569" s="223">
        <f>Q1569*H1569</f>
        <v>0</v>
      </c>
      <c r="S1569" s="223">
        <v>0</v>
      </c>
      <c r="T1569" s="224">
        <f>S1569*H1569</f>
        <v>0</v>
      </c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  <c r="AE1569" s="38"/>
      <c r="AR1569" s="225" t="s">
        <v>155</v>
      </c>
      <c r="AT1569" s="225" t="s">
        <v>150</v>
      </c>
      <c r="AU1569" s="225" t="s">
        <v>156</v>
      </c>
      <c r="AY1569" s="17" t="s">
        <v>147</v>
      </c>
      <c r="BE1569" s="226">
        <f>IF(N1569="základní",J1569,0)</f>
        <v>0</v>
      </c>
      <c r="BF1569" s="226">
        <f>IF(N1569="snížená",J1569,0)</f>
        <v>0</v>
      </c>
      <c r="BG1569" s="226">
        <f>IF(N1569="zákl. přenesená",J1569,0)</f>
        <v>0</v>
      </c>
      <c r="BH1569" s="226">
        <f>IF(N1569="sníž. přenesená",J1569,0)</f>
        <v>0</v>
      </c>
      <c r="BI1569" s="226">
        <f>IF(N1569="nulová",J1569,0)</f>
        <v>0</v>
      </c>
      <c r="BJ1569" s="17" t="s">
        <v>156</v>
      </c>
      <c r="BK1569" s="226">
        <f>ROUND(I1569*H1569,2)</f>
        <v>0</v>
      </c>
      <c r="BL1569" s="17" t="s">
        <v>155</v>
      </c>
      <c r="BM1569" s="225" t="s">
        <v>1388</v>
      </c>
    </row>
    <row r="1570" s="13" customFormat="1">
      <c r="A1570" s="13"/>
      <c r="B1570" s="227"/>
      <c r="C1570" s="228"/>
      <c r="D1570" s="229" t="s">
        <v>157</v>
      </c>
      <c r="E1570" s="230" t="s">
        <v>1</v>
      </c>
      <c r="F1570" s="231" t="s">
        <v>1389</v>
      </c>
      <c r="G1570" s="228"/>
      <c r="H1570" s="230" t="s">
        <v>1</v>
      </c>
      <c r="I1570" s="232"/>
      <c r="J1570" s="228"/>
      <c r="K1570" s="228"/>
      <c r="L1570" s="233"/>
      <c r="M1570" s="234"/>
      <c r="N1570" s="235"/>
      <c r="O1570" s="235"/>
      <c r="P1570" s="235"/>
      <c r="Q1570" s="235"/>
      <c r="R1570" s="235"/>
      <c r="S1570" s="235"/>
      <c r="T1570" s="236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7" t="s">
        <v>157</v>
      </c>
      <c r="AU1570" s="237" t="s">
        <v>156</v>
      </c>
      <c r="AV1570" s="13" t="s">
        <v>80</v>
      </c>
      <c r="AW1570" s="13" t="s">
        <v>30</v>
      </c>
      <c r="AX1570" s="13" t="s">
        <v>14</v>
      </c>
      <c r="AY1570" s="237" t="s">
        <v>147</v>
      </c>
    </row>
    <row r="1571" s="14" customFormat="1">
      <c r="A1571" s="14"/>
      <c r="B1571" s="238"/>
      <c r="C1571" s="239"/>
      <c r="D1571" s="229" t="s">
        <v>157</v>
      </c>
      <c r="E1571" s="240" t="s">
        <v>1</v>
      </c>
      <c r="F1571" s="241" t="s">
        <v>1280</v>
      </c>
      <c r="G1571" s="239"/>
      <c r="H1571" s="242">
        <v>8.5800000000000001</v>
      </c>
      <c r="I1571" s="243"/>
      <c r="J1571" s="239"/>
      <c r="K1571" s="239"/>
      <c r="L1571" s="244"/>
      <c r="M1571" s="245"/>
      <c r="N1571" s="246"/>
      <c r="O1571" s="246"/>
      <c r="P1571" s="246"/>
      <c r="Q1571" s="246"/>
      <c r="R1571" s="246"/>
      <c r="S1571" s="246"/>
      <c r="T1571" s="247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48" t="s">
        <v>157</v>
      </c>
      <c r="AU1571" s="248" t="s">
        <v>156</v>
      </c>
      <c r="AV1571" s="14" t="s">
        <v>156</v>
      </c>
      <c r="AW1571" s="14" t="s">
        <v>30</v>
      </c>
      <c r="AX1571" s="14" t="s">
        <v>14</v>
      </c>
      <c r="AY1571" s="248" t="s">
        <v>147</v>
      </c>
    </row>
    <row r="1572" s="13" customFormat="1">
      <c r="A1572" s="13"/>
      <c r="B1572" s="227"/>
      <c r="C1572" s="228"/>
      <c r="D1572" s="229" t="s">
        <v>157</v>
      </c>
      <c r="E1572" s="230" t="s">
        <v>1</v>
      </c>
      <c r="F1572" s="231" t="s">
        <v>1390</v>
      </c>
      <c r="G1572" s="228"/>
      <c r="H1572" s="230" t="s">
        <v>1</v>
      </c>
      <c r="I1572" s="232"/>
      <c r="J1572" s="228"/>
      <c r="K1572" s="228"/>
      <c r="L1572" s="233"/>
      <c r="M1572" s="234"/>
      <c r="N1572" s="235"/>
      <c r="O1572" s="235"/>
      <c r="P1572" s="235"/>
      <c r="Q1572" s="235"/>
      <c r="R1572" s="235"/>
      <c r="S1572" s="235"/>
      <c r="T1572" s="236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7" t="s">
        <v>157</v>
      </c>
      <c r="AU1572" s="237" t="s">
        <v>156</v>
      </c>
      <c r="AV1572" s="13" t="s">
        <v>80</v>
      </c>
      <c r="AW1572" s="13" t="s">
        <v>30</v>
      </c>
      <c r="AX1572" s="13" t="s">
        <v>14</v>
      </c>
      <c r="AY1572" s="237" t="s">
        <v>147</v>
      </c>
    </row>
    <row r="1573" s="14" customFormat="1">
      <c r="A1573" s="14"/>
      <c r="B1573" s="238"/>
      <c r="C1573" s="239"/>
      <c r="D1573" s="229" t="s">
        <v>157</v>
      </c>
      <c r="E1573" s="240" t="s">
        <v>1</v>
      </c>
      <c r="F1573" s="241" t="s">
        <v>155</v>
      </c>
      <c r="G1573" s="239"/>
      <c r="H1573" s="242">
        <v>4</v>
      </c>
      <c r="I1573" s="243"/>
      <c r="J1573" s="239"/>
      <c r="K1573" s="239"/>
      <c r="L1573" s="244"/>
      <c r="M1573" s="245"/>
      <c r="N1573" s="246"/>
      <c r="O1573" s="246"/>
      <c r="P1573" s="246"/>
      <c r="Q1573" s="246"/>
      <c r="R1573" s="246"/>
      <c r="S1573" s="246"/>
      <c r="T1573" s="247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48" t="s">
        <v>157</v>
      </c>
      <c r="AU1573" s="248" t="s">
        <v>156</v>
      </c>
      <c r="AV1573" s="14" t="s">
        <v>156</v>
      </c>
      <c r="AW1573" s="14" t="s">
        <v>30</v>
      </c>
      <c r="AX1573" s="14" t="s">
        <v>14</v>
      </c>
      <c r="AY1573" s="248" t="s">
        <v>147</v>
      </c>
    </row>
    <row r="1574" s="15" customFormat="1">
      <c r="A1574" s="15"/>
      <c r="B1574" s="249"/>
      <c r="C1574" s="250"/>
      <c r="D1574" s="229" t="s">
        <v>157</v>
      </c>
      <c r="E1574" s="251" t="s">
        <v>1</v>
      </c>
      <c r="F1574" s="252" t="s">
        <v>160</v>
      </c>
      <c r="G1574" s="250"/>
      <c r="H1574" s="253">
        <v>12.58</v>
      </c>
      <c r="I1574" s="254"/>
      <c r="J1574" s="250"/>
      <c r="K1574" s="250"/>
      <c r="L1574" s="255"/>
      <c r="M1574" s="256"/>
      <c r="N1574" s="257"/>
      <c r="O1574" s="257"/>
      <c r="P1574" s="257"/>
      <c r="Q1574" s="257"/>
      <c r="R1574" s="257"/>
      <c r="S1574" s="257"/>
      <c r="T1574" s="258"/>
      <c r="U1574" s="15"/>
      <c r="V1574" s="15"/>
      <c r="W1574" s="15"/>
      <c r="X1574" s="15"/>
      <c r="Y1574" s="15"/>
      <c r="Z1574" s="15"/>
      <c r="AA1574" s="15"/>
      <c r="AB1574" s="15"/>
      <c r="AC1574" s="15"/>
      <c r="AD1574" s="15"/>
      <c r="AE1574" s="15"/>
      <c r="AT1574" s="259" t="s">
        <v>157</v>
      </c>
      <c r="AU1574" s="259" t="s">
        <v>156</v>
      </c>
      <c r="AV1574" s="15" t="s">
        <v>155</v>
      </c>
      <c r="AW1574" s="15" t="s">
        <v>30</v>
      </c>
      <c r="AX1574" s="15" t="s">
        <v>80</v>
      </c>
      <c r="AY1574" s="259" t="s">
        <v>147</v>
      </c>
    </row>
    <row r="1575" s="2" customFormat="1" ht="24.15" customHeight="1">
      <c r="A1575" s="38"/>
      <c r="B1575" s="39"/>
      <c r="C1575" s="214" t="s">
        <v>1391</v>
      </c>
      <c r="D1575" s="214" t="s">
        <v>150</v>
      </c>
      <c r="E1575" s="215" t="s">
        <v>842</v>
      </c>
      <c r="F1575" s="216" t="s">
        <v>843</v>
      </c>
      <c r="G1575" s="217" t="s">
        <v>168</v>
      </c>
      <c r="H1575" s="218">
        <v>12.58</v>
      </c>
      <c r="I1575" s="219"/>
      <c r="J1575" s="220">
        <f>ROUND(I1575*H1575,2)</f>
        <v>0</v>
      </c>
      <c r="K1575" s="216" t="s">
        <v>154</v>
      </c>
      <c r="L1575" s="44"/>
      <c r="M1575" s="221" t="s">
        <v>1</v>
      </c>
      <c r="N1575" s="222" t="s">
        <v>39</v>
      </c>
      <c r="O1575" s="91"/>
      <c r="P1575" s="223">
        <f>O1575*H1575</f>
        <v>0</v>
      </c>
      <c r="Q1575" s="223">
        <v>0</v>
      </c>
      <c r="R1575" s="223">
        <f>Q1575*H1575</f>
        <v>0</v>
      </c>
      <c r="S1575" s="223">
        <v>0</v>
      </c>
      <c r="T1575" s="224">
        <f>S1575*H1575</f>
        <v>0</v>
      </c>
      <c r="U1575" s="38"/>
      <c r="V1575" s="38"/>
      <c r="W1575" s="38"/>
      <c r="X1575" s="38"/>
      <c r="Y1575" s="38"/>
      <c r="Z1575" s="38"/>
      <c r="AA1575" s="38"/>
      <c r="AB1575" s="38"/>
      <c r="AC1575" s="38"/>
      <c r="AD1575" s="38"/>
      <c r="AE1575" s="38"/>
      <c r="AR1575" s="225" t="s">
        <v>155</v>
      </c>
      <c r="AT1575" s="225" t="s">
        <v>150</v>
      </c>
      <c r="AU1575" s="225" t="s">
        <v>156</v>
      </c>
      <c r="AY1575" s="17" t="s">
        <v>147</v>
      </c>
      <c r="BE1575" s="226">
        <f>IF(N1575="základní",J1575,0)</f>
        <v>0</v>
      </c>
      <c r="BF1575" s="226">
        <f>IF(N1575="snížená",J1575,0)</f>
        <v>0</v>
      </c>
      <c r="BG1575" s="226">
        <f>IF(N1575="zákl. přenesená",J1575,0)</f>
        <v>0</v>
      </c>
      <c r="BH1575" s="226">
        <f>IF(N1575="sníž. přenesená",J1575,0)</f>
        <v>0</v>
      </c>
      <c r="BI1575" s="226">
        <f>IF(N1575="nulová",J1575,0)</f>
        <v>0</v>
      </c>
      <c r="BJ1575" s="17" t="s">
        <v>156</v>
      </c>
      <c r="BK1575" s="226">
        <f>ROUND(I1575*H1575,2)</f>
        <v>0</v>
      </c>
      <c r="BL1575" s="17" t="s">
        <v>155</v>
      </c>
      <c r="BM1575" s="225" t="s">
        <v>1392</v>
      </c>
    </row>
    <row r="1576" s="13" customFormat="1">
      <c r="A1576" s="13"/>
      <c r="B1576" s="227"/>
      <c r="C1576" s="228"/>
      <c r="D1576" s="229" t="s">
        <v>157</v>
      </c>
      <c r="E1576" s="230" t="s">
        <v>1</v>
      </c>
      <c r="F1576" s="231" t="s">
        <v>1389</v>
      </c>
      <c r="G1576" s="228"/>
      <c r="H1576" s="230" t="s">
        <v>1</v>
      </c>
      <c r="I1576" s="232"/>
      <c r="J1576" s="228"/>
      <c r="K1576" s="228"/>
      <c r="L1576" s="233"/>
      <c r="M1576" s="234"/>
      <c r="N1576" s="235"/>
      <c r="O1576" s="235"/>
      <c r="P1576" s="235"/>
      <c r="Q1576" s="235"/>
      <c r="R1576" s="235"/>
      <c r="S1576" s="235"/>
      <c r="T1576" s="236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7" t="s">
        <v>157</v>
      </c>
      <c r="AU1576" s="237" t="s">
        <v>156</v>
      </c>
      <c r="AV1576" s="13" t="s">
        <v>80</v>
      </c>
      <c r="AW1576" s="13" t="s">
        <v>30</v>
      </c>
      <c r="AX1576" s="13" t="s">
        <v>14</v>
      </c>
      <c r="AY1576" s="237" t="s">
        <v>147</v>
      </c>
    </row>
    <row r="1577" s="14" customFormat="1">
      <c r="A1577" s="14"/>
      <c r="B1577" s="238"/>
      <c r="C1577" s="239"/>
      <c r="D1577" s="229" t="s">
        <v>157</v>
      </c>
      <c r="E1577" s="240" t="s">
        <v>1</v>
      </c>
      <c r="F1577" s="241" t="s">
        <v>1280</v>
      </c>
      <c r="G1577" s="239"/>
      <c r="H1577" s="242">
        <v>8.5800000000000001</v>
      </c>
      <c r="I1577" s="243"/>
      <c r="J1577" s="239"/>
      <c r="K1577" s="239"/>
      <c r="L1577" s="244"/>
      <c r="M1577" s="245"/>
      <c r="N1577" s="246"/>
      <c r="O1577" s="246"/>
      <c r="P1577" s="246"/>
      <c r="Q1577" s="246"/>
      <c r="R1577" s="246"/>
      <c r="S1577" s="246"/>
      <c r="T1577" s="247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48" t="s">
        <v>157</v>
      </c>
      <c r="AU1577" s="248" t="s">
        <v>156</v>
      </c>
      <c r="AV1577" s="14" t="s">
        <v>156</v>
      </c>
      <c r="AW1577" s="14" t="s">
        <v>30</v>
      </c>
      <c r="AX1577" s="14" t="s">
        <v>14</v>
      </c>
      <c r="AY1577" s="248" t="s">
        <v>147</v>
      </c>
    </row>
    <row r="1578" s="13" customFormat="1">
      <c r="A1578" s="13"/>
      <c r="B1578" s="227"/>
      <c r="C1578" s="228"/>
      <c r="D1578" s="229" t="s">
        <v>157</v>
      </c>
      <c r="E1578" s="230" t="s">
        <v>1</v>
      </c>
      <c r="F1578" s="231" t="s">
        <v>1390</v>
      </c>
      <c r="G1578" s="228"/>
      <c r="H1578" s="230" t="s">
        <v>1</v>
      </c>
      <c r="I1578" s="232"/>
      <c r="J1578" s="228"/>
      <c r="K1578" s="228"/>
      <c r="L1578" s="233"/>
      <c r="M1578" s="234"/>
      <c r="N1578" s="235"/>
      <c r="O1578" s="235"/>
      <c r="P1578" s="235"/>
      <c r="Q1578" s="235"/>
      <c r="R1578" s="235"/>
      <c r="S1578" s="235"/>
      <c r="T1578" s="236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7" t="s">
        <v>157</v>
      </c>
      <c r="AU1578" s="237" t="s">
        <v>156</v>
      </c>
      <c r="AV1578" s="13" t="s">
        <v>80</v>
      </c>
      <c r="AW1578" s="13" t="s">
        <v>30</v>
      </c>
      <c r="AX1578" s="13" t="s">
        <v>14</v>
      </c>
      <c r="AY1578" s="237" t="s">
        <v>147</v>
      </c>
    </row>
    <row r="1579" s="14" customFormat="1">
      <c r="A1579" s="14"/>
      <c r="B1579" s="238"/>
      <c r="C1579" s="239"/>
      <c r="D1579" s="229" t="s">
        <v>157</v>
      </c>
      <c r="E1579" s="240" t="s">
        <v>1</v>
      </c>
      <c r="F1579" s="241" t="s">
        <v>155</v>
      </c>
      <c r="G1579" s="239"/>
      <c r="H1579" s="242">
        <v>4</v>
      </c>
      <c r="I1579" s="243"/>
      <c r="J1579" s="239"/>
      <c r="K1579" s="239"/>
      <c r="L1579" s="244"/>
      <c r="M1579" s="245"/>
      <c r="N1579" s="246"/>
      <c r="O1579" s="246"/>
      <c r="P1579" s="246"/>
      <c r="Q1579" s="246"/>
      <c r="R1579" s="246"/>
      <c r="S1579" s="246"/>
      <c r="T1579" s="247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48" t="s">
        <v>157</v>
      </c>
      <c r="AU1579" s="248" t="s">
        <v>156</v>
      </c>
      <c r="AV1579" s="14" t="s">
        <v>156</v>
      </c>
      <c r="AW1579" s="14" t="s">
        <v>30</v>
      </c>
      <c r="AX1579" s="14" t="s">
        <v>14</v>
      </c>
      <c r="AY1579" s="248" t="s">
        <v>147</v>
      </c>
    </row>
    <row r="1580" s="15" customFormat="1">
      <c r="A1580" s="15"/>
      <c r="B1580" s="249"/>
      <c r="C1580" s="250"/>
      <c r="D1580" s="229" t="s">
        <v>157</v>
      </c>
      <c r="E1580" s="251" t="s">
        <v>1</v>
      </c>
      <c r="F1580" s="252" t="s">
        <v>160</v>
      </c>
      <c r="G1580" s="250"/>
      <c r="H1580" s="253">
        <v>12.58</v>
      </c>
      <c r="I1580" s="254"/>
      <c r="J1580" s="250"/>
      <c r="K1580" s="250"/>
      <c r="L1580" s="255"/>
      <c r="M1580" s="256"/>
      <c r="N1580" s="257"/>
      <c r="O1580" s="257"/>
      <c r="P1580" s="257"/>
      <c r="Q1580" s="257"/>
      <c r="R1580" s="257"/>
      <c r="S1580" s="257"/>
      <c r="T1580" s="258"/>
      <c r="U1580" s="15"/>
      <c r="V1580" s="15"/>
      <c r="W1580" s="15"/>
      <c r="X1580" s="15"/>
      <c r="Y1580" s="15"/>
      <c r="Z1580" s="15"/>
      <c r="AA1580" s="15"/>
      <c r="AB1580" s="15"/>
      <c r="AC1580" s="15"/>
      <c r="AD1580" s="15"/>
      <c r="AE1580" s="15"/>
      <c r="AT1580" s="259" t="s">
        <v>157</v>
      </c>
      <c r="AU1580" s="259" t="s">
        <v>156</v>
      </c>
      <c r="AV1580" s="15" t="s">
        <v>155</v>
      </c>
      <c r="AW1580" s="15" t="s">
        <v>30</v>
      </c>
      <c r="AX1580" s="15" t="s">
        <v>80</v>
      </c>
      <c r="AY1580" s="259" t="s">
        <v>147</v>
      </c>
    </row>
    <row r="1581" s="2" customFormat="1" ht="24.15" customHeight="1">
      <c r="A1581" s="38"/>
      <c r="B1581" s="39"/>
      <c r="C1581" s="214" t="s">
        <v>907</v>
      </c>
      <c r="D1581" s="214" t="s">
        <v>150</v>
      </c>
      <c r="E1581" s="215" t="s">
        <v>846</v>
      </c>
      <c r="F1581" s="216" t="s">
        <v>847</v>
      </c>
      <c r="G1581" s="217" t="s">
        <v>168</v>
      </c>
      <c r="H1581" s="218">
        <v>12.58</v>
      </c>
      <c r="I1581" s="219"/>
      <c r="J1581" s="220">
        <f>ROUND(I1581*H1581,2)</f>
        <v>0</v>
      </c>
      <c r="K1581" s="216" t="s">
        <v>154</v>
      </c>
      <c r="L1581" s="44"/>
      <c r="M1581" s="221" t="s">
        <v>1</v>
      </c>
      <c r="N1581" s="222" t="s">
        <v>39</v>
      </c>
      <c r="O1581" s="91"/>
      <c r="P1581" s="223">
        <f>O1581*H1581</f>
        <v>0</v>
      </c>
      <c r="Q1581" s="223">
        <v>0</v>
      </c>
      <c r="R1581" s="223">
        <f>Q1581*H1581</f>
        <v>0</v>
      </c>
      <c r="S1581" s="223">
        <v>0</v>
      </c>
      <c r="T1581" s="224">
        <f>S1581*H1581</f>
        <v>0</v>
      </c>
      <c r="U1581" s="38"/>
      <c r="V1581" s="38"/>
      <c r="W1581" s="38"/>
      <c r="X1581" s="38"/>
      <c r="Y1581" s="38"/>
      <c r="Z1581" s="38"/>
      <c r="AA1581" s="38"/>
      <c r="AB1581" s="38"/>
      <c r="AC1581" s="38"/>
      <c r="AD1581" s="38"/>
      <c r="AE1581" s="38"/>
      <c r="AR1581" s="225" t="s">
        <v>155</v>
      </c>
      <c r="AT1581" s="225" t="s">
        <v>150</v>
      </c>
      <c r="AU1581" s="225" t="s">
        <v>156</v>
      </c>
      <c r="AY1581" s="17" t="s">
        <v>147</v>
      </c>
      <c r="BE1581" s="226">
        <f>IF(N1581="základní",J1581,0)</f>
        <v>0</v>
      </c>
      <c r="BF1581" s="226">
        <f>IF(N1581="snížená",J1581,0)</f>
        <v>0</v>
      </c>
      <c r="BG1581" s="226">
        <f>IF(N1581="zákl. přenesená",J1581,0)</f>
        <v>0</v>
      </c>
      <c r="BH1581" s="226">
        <f>IF(N1581="sníž. přenesená",J1581,0)</f>
        <v>0</v>
      </c>
      <c r="BI1581" s="226">
        <f>IF(N1581="nulová",J1581,0)</f>
        <v>0</v>
      </c>
      <c r="BJ1581" s="17" t="s">
        <v>156</v>
      </c>
      <c r="BK1581" s="226">
        <f>ROUND(I1581*H1581,2)</f>
        <v>0</v>
      </c>
      <c r="BL1581" s="17" t="s">
        <v>155</v>
      </c>
      <c r="BM1581" s="225" t="s">
        <v>1393</v>
      </c>
    </row>
    <row r="1582" s="13" customFormat="1">
      <c r="A1582" s="13"/>
      <c r="B1582" s="227"/>
      <c r="C1582" s="228"/>
      <c r="D1582" s="229" t="s">
        <v>157</v>
      </c>
      <c r="E1582" s="230" t="s">
        <v>1</v>
      </c>
      <c r="F1582" s="231" t="s">
        <v>1389</v>
      </c>
      <c r="G1582" s="228"/>
      <c r="H1582" s="230" t="s">
        <v>1</v>
      </c>
      <c r="I1582" s="232"/>
      <c r="J1582" s="228"/>
      <c r="K1582" s="228"/>
      <c r="L1582" s="233"/>
      <c r="M1582" s="234"/>
      <c r="N1582" s="235"/>
      <c r="O1582" s="235"/>
      <c r="P1582" s="235"/>
      <c r="Q1582" s="235"/>
      <c r="R1582" s="235"/>
      <c r="S1582" s="235"/>
      <c r="T1582" s="236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7" t="s">
        <v>157</v>
      </c>
      <c r="AU1582" s="237" t="s">
        <v>156</v>
      </c>
      <c r="AV1582" s="13" t="s">
        <v>80</v>
      </c>
      <c r="AW1582" s="13" t="s">
        <v>30</v>
      </c>
      <c r="AX1582" s="13" t="s">
        <v>14</v>
      </c>
      <c r="AY1582" s="237" t="s">
        <v>147</v>
      </c>
    </row>
    <row r="1583" s="14" customFormat="1">
      <c r="A1583" s="14"/>
      <c r="B1583" s="238"/>
      <c r="C1583" s="239"/>
      <c r="D1583" s="229" t="s">
        <v>157</v>
      </c>
      <c r="E1583" s="240" t="s">
        <v>1</v>
      </c>
      <c r="F1583" s="241" t="s">
        <v>1280</v>
      </c>
      <c r="G1583" s="239"/>
      <c r="H1583" s="242">
        <v>8.5800000000000001</v>
      </c>
      <c r="I1583" s="243"/>
      <c r="J1583" s="239"/>
      <c r="K1583" s="239"/>
      <c r="L1583" s="244"/>
      <c r="M1583" s="245"/>
      <c r="N1583" s="246"/>
      <c r="O1583" s="246"/>
      <c r="P1583" s="246"/>
      <c r="Q1583" s="246"/>
      <c r="R1583" s="246"/>
      <c r="S1583" s="246"/>
      <c r="T1583" s="247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48" t="s">
        <v>157</v>
      </c>
      <c r="AU1583" s="248" t="s">
        <v>156</v>
      </c>
      <c r="AV1583" s="14" t="s">
        <v>156</v>
      </c>
      <c r="AW1583" s="14" t="s">
        <v>30</v>
      </c>
      <c r="AX1583" s="14" t="s">
        <v>14</v>
      </c>
      <c r="AY1583" s="248" t="s">
        <v>147</v>
      </c>
    </row>
    <row r="1584" s="13" customFormat="1">
      <c r="A1584" s="13"/>
      <c r="B1584" s="227"/>
      <c r="C1584" s="228"/>
      <c r="D1584" s="229" t="s">
        <v>157</v>
      </c>
      <c r="E1584" s="230" t="s">
        <v>1</v>
      </c>
      <c r="F1584" s="231" t="s">
        <v>1390</v>
      </c>
      <c r="G1584" s="228"/>
      <c r="H1584" s="230" t="s">
        <v>1</v>
      </c>
      <c r="I1584" s="232"/>
      <c r="J1584" s="228"/>
      <c r="K1584" s="228"/>
      <c r="L1584" s="233"/>
      <c r="M1584" s="234"/>
      <c r="N1584" s="235"/>
      <c r="O1584" s="235"/>
      <c r="P1584" s="235"/>
      <c r="Q1584" s="235"/>
      <c r="R1584" s="235"/>
      <c r="S1584" s="235"/>
      <c r="T1584" s="236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7" t="s">
        <v>157</v>
      </c>
      <c r="AU1584" s="237" t="s">
        <v>156</v>
      </c>
      <c r="AV1584" s="13" t="s">
        <v>80</v>
      </c>
      <c r="AW1584" s="13" t="s">
        <v>30</v>
      </c>
      <c r="AX1584" s="13" t="s">
        <v>14</v>
      </c>
      <c r="AY1584" s="237" t="s">
        <v>147</v>
      </c>
    </row>
    <row r="1585" s="14" customFormat="1">
      <c r="A1585" s="14"/>
      <c r="B1585" s="238"/>
      <c r="C1585" s="239"/>
      <c r="D1585" s="229" t="s">
        <v>157</v>
      </c>
      <c r="E1585" s="240" t="s">
        <v>1</v>
      </c>
      <c r="F1585" s="241" t="s">
        <v>155</v>
      </c>
      <c r="G1585" s="239"/>
      <c r="H1585" s="242">
        <v>4</v>
      </c>
      <c r="I1585" s="243"/>
      <c r="J1585" s="239"/>
      <c r="K1585" s="239"/>
      <c r="L1585" s="244"/>
      <c r="M1585" s="245"/>
      <c r="N1585" s="246"/>
      <c r="O1585" s="246"/>
      <c r="P1585" s="246"/>
      <c r="Q1585" s="246"/>
      <c r="R1585" s="246"/>
      <c r="S1585" s="246"/>
      <c r="T1585" s="247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48" t="s">
        <v>157</v>
      </c>
      <c r="AU1585" s="248" t="s">
        <v>156</v>
      </c>
      <c r="AV1585" s="14" t="s">
        <v>156</v>
      </c>
      <c r="AW1585" s="14" t="s">
        <v>30</v>
      </c>
      <c r="AX1585" s="14" t="s">
        <v>14</v>
      </c>
      <c r="AY1585" s="248" t="s">
        <v>147</v>
      </c>
    </row>
    <row r="1586" s="15" customFormat="1">
      <c r="A1586" s="15"/>
      <c r="B1586" s="249"/>
      <c r="C1586" s="250"/>
      <c r="D1586" s="229" t="s">
        <v>157</v>
      </c>
      <c r="E1586" s="251" t="s">
        <v>1</v>
      </c>
      <c r="F1586" s="252" t="s">
        <v>160</v>
      </c>
      <c r="G1586" s="250"/>
      <c r="H1586" s="253">
        <v>12.58</v>
      </c>
      <c r="I1586" s="254"/>
      <c r="J1586" s="250"/>
      <c r="K1586" s="250"/>
      <c r="L1586" s="255"/>
      <c r="M1586" s="256"/>
      <c r="N1586" s="257"/>
      <c r="O1586" s="257"/>
      <c r="P1586" s="257"/>
      <c r="Q1586" s="257"/>
      <c r="R1586" s="257"/>
      <c r="S1586" s="257"/>
      <c r="T1586" s="258"/>
      <c r="U1586" s="15"/>
      <c r="V1586" s="15"/>
      <c r="W1586" s="15"/>
      <c r="X1586" s="15"/>
      <c r="Y1586" s="15"/>
      <c r="Z1586" s="15"/>
      <c r="AA1586" s="15"/>
      <c r="AB1586" s="15"/>
      <c r="AC1586" s="15"/>
      <c r="AD1586" s="15"/>
      <c r="AE1586" s="15"/>
      <c r="AT1586" s="259" t="s">
        <v>157</v>
      </c>
      <c r="AU1586" s="259" t="s">
        <v>156</v>
      </c>
      <c r="AV1586" s="15" t="s">
        <v>155</v>
      </c>
      <c r="AW1586" s="15" t="s">
        <v>30</v>
      </c>
      <c r="AX1586" s="15" t="s">
        <v>80</v>
      </c>
      <c r="AY1586" s="259" t="s">
        <v>147</v>
      </c>
    </row>
    <row r="1587" s="12" customFormat="1" ht="25.92" customHeight="1">
      <c r="A1587" s="12"/>
      <c r="B1587" s="198"/>
      <c r="C1587" s="199"/>
      <c r="D1587" s="200" t="s">
        <v>72</v>
      </c>
      <c r="E1587" s="201" t="s">
        <v>1394</v>
      </c>
      <c r="F1587" s="201" t="s">
        <v>1395</v>
      </c>
      <c r="G1587" s="199"/>
      <c r="H1587" s="199"/>
      <c r="I1587" s="202"/>
      <c r="J1587" s="203">
        <f>BK1587</f>
        <v>0</v>
      </c>
      <c r="K1587" s="199"/>
      <c r="L1587" s="204"/>
      <c r="M1587" s="205"/>
      <c r="N1587" s="206"/>
      <c r="O1587" s="206"/>
      <c r="P1587" s="207">
        <f>P1588+P1598+P1603</f>
        <v>0</v>
      </c>
      <c r="Q1587" s="206"/>
      <c r="R1587" s="207">
        <f>R1588+R1598+R1603</f>
        <v>0</v>
      </c>
      <c r="S1587" s="206"/>
      <c r="T1587" s="208">
        <f>T1588+T1598+T1603</f>
        <v>0</v>
      </c>
      <c r="U1587" s="12"/>
      <c r="V1587" s="12"/>
      <c r="W1587" s="12"/>
      <c r="X1587" s="12"/>
      <c r="Y1587" s="12"/>
      <c r="Z1587" s="12"/>
      <c r="AA1587" s="12"/>
      <c r="AB1587" s="12"/>
      <c r="AC1587" s="12"/>
      <c r="AD1587" s="12"/>
      <c r="AE1587" s="12"/>
      <c r="AR1587" s="209" t="s">
        <v>176</v>
      </c>
      <c r="AT1587" s="210" t="s">
        <v>72</v>
      </c>
      <c r="AU1587" s="210" t="s">
        <v>14</v>
      </c>
      <c r="AY1587" s="209" t="s">
        <v>147</v>
      </c>
      <c r="BK1587" s="211">
        <f>BK1588+BK1598+BK1603</f>
        <v>0</v>
      </c>
    </row>
    <row r="1588" s="12" customFormat="1" ht="22.8" customHeight="1">
      <c r="A1588" s="12"/>
      <c r="B1588" s="198"/>
      <c r="C1588" s="199"/>
      <c r="D1588" s="200" t="s">
        <v>72</v>
      </c>
      <c r="E1588" s="212" t="s">
        <v>1396</v>
      </c>
      <c r="F1588" s="212" t="s">
        <v>1397</v>
      </c>
      <c r="G1588" s="199"/>
      <c r="H1588" s="199"/>
      <c r="I1588" s="202"/>
      <c r="J1588" s="213">
        <f>BK1588</f>
        <v>0</v>
      </c>
      <c r="K1588" s="199"/>
      <c r="L1588" s="204"/>
      <c r="M1588" s="205"/>
      <c r="N1588" s="206"/>
      <c r="O1588" s="206"/>
      <c r="P1588" s="207">
        <f>SUM(P1589:P1597)</f>
        <v>0</v>
      </c>
      <c r="Q1588" s="206"/>
      <c r="R1588" s="207">
        <f>SUM(R1589:R1597)</f>
        <v>0</v>
      </c>
      <c r="S1588" s="206"/>
      <c r="T1588" s="208">
        <f>SUM(T1589:T1597)</f>
        <v>0</v>
      </c>
      <c r="U1588" s="12"/>
      <c r="V1588" s="12"/>
      <c r="W1588" s="12"/>
      <c r="X1588" s="12"/>
      <c r="Y1588" s="12"/>
      <c r="Z1588" s="12"/>
      <c r="AA1588" s="12"/>
      <c r="AB1588" s="12"/>
      <c r="AC1588" s="12"/>
      <c r="AD1588" s="12"/>
      <c r="AE1588" s="12"/>
      <c r="AR1588" s="209" t="s">
        <v>80</v>
      </c>
      <c r="AT1588" s="210" t="s">
        <v>72</v>
      </c>
      <c r="AU1588" s="210" t="s">
        <v>80</v>
      </c>
      <c r="AY1588" s="209" t="s">
        <v>147</v>
      </c>
      <c r="BK1588" s="211">
        <f>SUM(BK1589:BK1597)</f>
        <v>0</v>
      </c>
    </row>
    <row r="1589" s="2" customFormat="1" ht="16.5" customHeight="1">
      <c r="A1589" s="38"/>
      <c r="B1589" s="39"/>
      <c r="C1589" s="214" t="s">
        <v>1398</v>
      </c>
      <c r="D1589" s="214" t="s">
        <v>150</v>
      </c>
      <c r="E1589" s="215" t="s">
        <v>1399</v>
      </c>
      <c r="F1589" s="216" t="s">
        <v>1400</v>
      </c>
      <c r="G1589" s="217" t="s">
        <v>236</v>
      </c>
      <c r="H1589" s="218">
        <v>1</v>
      </c>
      <c r="I1589" s="219"/>
      <c r="J1589" s="220">
        <f>ROUND(I1589*H1589,2)</f>
        <v>0</v>
      </c>
      <c r="K1589" s="216" t="s">
        <v>154</v>
      </c>
      <c r="L1589" s="44"/>
      <c r="M1589" s="221" t="s">
        <v>1</v>
      </c>
      <c r="N1589" s="222" t="s">
        <v>39</v>
      </c>
      <c r="O1589" s="91"/>
      <c r="P1589" s="223">
        <f>O1589*H1589</f>
        <v>0</v>
      </c>
      <c r="Q1589" s="223">
        <v>0</v>
      </c>
      <c r="R1589" s="223">
        <f>Q1589*H1589</f>
        <v>0</v>
      </c>
      <c r="S1589" s="223">
        <v>0</v>
      </c>
      <c r="T1589" s="224">
        <f>S1589*H1589</f>
        <v>0</v>
      </c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R1589" s="225" t="s">
        <v>155</v>
      </c>
      <c r="AT1589" s="225" t="s">
        <v>150</v>
      </c>
      <c r="AU1589" s="225" t="s">
        <v>156</v>
      </c>
      <c r="AY1589" s="17" t="s">
        <v>147</v>
      </c>
      <c r="BE1589" s="226">
        <f>IF(N1589="základní",J1589,0)</f>
        <v>0</v>
      </c>
      <c r="BF1589" s="226">
        <f>IF(N1589="snížená",J1589,0)</f>
        <v>0</v>
      </c>
      <c r="BG1589" s="226">
        <f>IF(N1589="zákl. přenesená",J1589,0)</f>
        <v>0</v>
      </c>
      <c r="BH1589" s="226">
        <f>IF(N1589="sníž. přenesená",J1589,0)</f>
        <v>0</v>
      </c>
      <c r="BI1589" s="226">
        <f>IF(N1589="nulová",J1589,0)</f>
        <v>0</v>
      </c>
      <c r="BJ1589" s="17" t="s">
        <v>156</v>
      </c>
      <c r="BK1589" s="226">
        <f>ROUND(I1589*H1589,2)</f>
        <v>0</v>
      </c>
      <c r="BL1589" s="17" t="s">
        <v>155</v>
      </c>
      <c r="BM1589" s="225" t="s">
        <v>1401</v>
      </c>
    </row>
    <row r="1590" s="2" customFormat="1" ht="16.5" customHeight="1">
      <c r="A1590" s="38"/>
      <c r="B1590" s="39"/>
      <c r="C1590" s="214" t="s">
        <v>910</v>
      </c>
      <c r="D1590" s="214" t="s">
        <v>150</v>
      </c>
      <c r="E1590" s="215" t="s">
        <v>1402</v>
      </c>
      <c r="F1590" s="216" t="s">
        <v>1403</v>
      </c>
      <c r="G1590" s="217" t="s">
        <v>248</v>
      </c>
      <c r="H1590" s="218">
        <v>1</v>
      </c>
      <c r="I1590" s="219"/>
      <c r="J1590" s="220">
        <f>ROUND(I1590*H1590,2)</f>
        <v>0</v>
      </c>
      <c r="K1590" s="216" t="s">
        <v>154</v>
      </c>
      <c r="L1590" s="44"/>
      <c r="M1590" s="221" t="s">
        <v>1</v>
      </c>
      <c r="N1590" s="222" t="s">
        <v>39</v>
      </c>
      <c r="O1590" s="91"/>
      <c r="P1590" s="223">
        <f>O1590*H1590</f>
        <v>0</v>
      </c>
      <c r="Q1590" s="223">
        <v>0</v>
      </c>
      <c r="R1590" s="223">
        <f>Q1590*H1590</f>
        <v>0</v>
      </c>
      <c r="S1590" s="223">
        <v>0</v>
      </c>
      <c r="T1590" s="224">
        <f>S1590*H1590</f>
        <v>0</v>
      </c>
      <c r="U1590" s="38"/>
      <c r="V1590" s="38"/>
      <c r="W1590" s="38"/>
      <c r="X1590" s="38"/>
      <c r="Y1590" s="38"/>
      <c r="Z1590" s="38"/>
      <c r="AA1590" s="38"/>
      <c r="AB1590" s="38"/>
      <c r="AC1590" s="38"/>
      <c r="AD1590" s="38"/>
      <c r="AE1590" s="38"/>
      <c r="AR1590" s="225" t="s">
        <v>155</v>
      </c>
      <c r="AT1590" s="225" t="s">
        <v>150</v>
      </c>
      <c r="AU1590" s="225" t="s">
        <v>156</v>
      </c>
      <c r="AY1590" s="17" t="s">
        <v>147</v>
      </c>
      <c r="BE1590" s="226">
        <f>IF(N1590="základní",J1590,0)</f>
        <v>0</v>
      </c>
      <c r="BF1590" s="226">
        <f>IF(N1590="snížená",J1590,0)</f>
        <v>0</v>
      </c>
      <c r="BG1590" s="226">
        <f>IF(N1590="zákl. přenesená",J1590,0)</f>
        <v>0</v>
      </c>
      <c r="BH1590" s="226">
        <f>IF(N1590="sníž. přenesená",J1590,0)</f>
        <v>0</v>
      </c>
      <c r="BI1590" s="226">
        <f>IF(N1590="nulová",J1590,0)</f>
        <v>0</v>
      </c>
      <c r="BJ1590" s="17" t="s">
        <v>156</v>
      </c>
      <c r="BK1590" s="226">
        <f>ROUND(I1590*H1590,2)</f>
        <v>0</v>
      </c>
      <c r="BL1590" s="17" t="s">
        <v>155</v>
      </c>
      <c r="BM1590" s="225" t="s">
        <v>1404</v>
      </c>
    </row>
    <row r="1591" s="13" customFormat="1">
      <c r="A1591" s="13"/>
      <c r="B1591" s="227"/>
      <c r="C1591" s="228"/>
      <c r="D1591" s="229" t="s">
        <v>157</v>
      </c>
      <c r="E1591" s="230" t="s">
        <v>1</v>
      </c>
      <c r="F1591" s="231" t="s">
        <v>1405</v>
      </c>
      <c r="G1591" s="228"/>
      <c r="H1591" s="230" t="s">
        <v>1</v>
      </c>
      <c r="I1591" s="232"/>
      <c r="J1591" s="228"/>
      <c r="K1591" s="228"/>
      <c r="L1591" s="233"/>
      <c r="M1591" s="234"/>
      <c r="N1591" s="235"/>
      <c r="O1591" s="235"/>
      <c r="P1591" s="235"/>
      <c r="Q1591" s="235"/>
      <c r="R1591" s="235"/>
      <c r="S1591" s="235"/>
      <c r="T1591" s="236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37" t="s">
        <v>157</v>
      </c>
      <c r="AU1591" s="237" t="s">
        <v>156</v>
      </c>
      <c r="AV1591" s="13" t="s">
        <v>80</v>
      </c>
      <c r="AW1591" s="13" t="s">
        <v>30</v>
      </c>
      <c r="AX1591" s="13" t="s">
        <v>14</v>
      </c>
      <c r="AY1591" s="237" t="s">
        <v>147</v>
      </c>
    </row>
    <row r="1592" s="13" customFormat="1">
      <c r="A1592" s="13"/>
      <c r="B1592" s="227"/>
      <c r="C1592" s="228"/>
      <c r="D1592" s="229" t="s">
        <v>157</v>
      </c>
      <c r="E1592" s="230" t="s">
        <v>1</v>
      </c>
      <c r="F1592" s="231" t="s">
        <v>1406</v>
      </c>
      <c r="G1592" s="228"/>
      <c r="H1592" s="230" t="s">
        <v>1</v>
      </c>
      <c r="I1592" s="232"/>
      <c r="J1592" s="228"/>
      <c r="K1592" s="228"/>
      <c r="L1592" s="233"/>
      <c r="M1592" s="234"/>
      <c r="N1592" s="235"/>
      <c r="O1592" s="235"/>
      <c r="P1592" s="235"/>
      <c r="Q1592" s="235"/>
      <c r="R1592" s="235"/>
      <c r="S1592" s="235"/>
      <c r="T1592" s="236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7" t="s">
        <v>157</v>
      </c>
      <c r="AU1592" s="237" t="s">
        <v>156</v>
      </c>
      <c r="AV1592" s="13" t="s">
        <v>80</v>
      </c>
      <c r="AW1592" s="13" t="s">
        <v>30</v>
      </c>
      <c r="AX1592" s="13" t="s">
        <v>14</v>
      </c>
      <c r="AY1592" s="237" t="s">
        <v>147</v>
      </c>
    </row>
    <row r="1593" s="13" customFormat="1">
      <c r="A1593" s="13"/>
      <c r="B1593" s="227"/>
      <c r="C1593" s="228"/>
      <c r="D1593" s="229" t="s">
        <v>157</v>
      </c>
      <c r="E1593" s="230" t="s">
        <v>1</v>
      </c>
      <c r="F1593" s="231" t="s">
        <v>1407</v>
      </c>
      <c r="G1593" s="228"/>
      <c r="H1593" s="230" t="s">
        <v>1</v>
      </c>
      <c r="I1593" s="232"/>
      <c r="J1593" s="228"/>
      <c r="K1593" s="228"/>
      <c r="L1593" s="233"/>
      <c r="M1593" s="234"/>
      <c r="N1593" s="235"/>
      <c r="O1593" s="235"/>
      <c r="P1593" s="235"/>
      <c r="Q1593" s="235"/>
      <c r="R1593" s="235"/>
      <c r="S1593" s="235"/>
      <c r="T1593" s="236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37" t="s">
        <v>157</v>
      </c>
      <c r="AU1593" s="237" t="s">
        <v>156</v>
      </c>
      <c r="AV1593" s="13" t="s">
        <v>80</v>
      </c>
      <c r="AW1593" s="13" t="s">
        <v>30</v>
      </c>
      <c r="AX1593" s="13" t="s">
        <v>14</v>
      </c>
      <c r="AY1593" s="237" t="s">
        <v>147</v>
      </c>
    </row>
    <row r="1594" s="13" customFormat="1">
      <c r="A1594" s="13"/>
      <c r="B1594" s="227"/>
      <c r="C1594" s="228"/>
      <c r="D1594" s="229" t="s">
        <v>157</v>
      </c>
      <c r="E1594" s="230" t="s">
        <v>1</v>
      </c>
      <c r="F1594" s="231" t="s">
        <v>1408</v>
      </c>
      <c r="G1594" s="228"/>
      <c r="H1594" s="230" t="s">
        <v>1</v>
      </c>
      <c r="I1594" s="232"/>
      <c r="J1594" s="228"/>
      <c r="K1594" s="228"/>
      <c r="L1594" s="233"/>
      <c r="M1594" s="234"/>
      <c r="N1594" s="235"/>
      <c r="O1594" s="235"/>
      <c r="P1594" s="235"/>
      <c r="Q1594" s="235"/>
      <c r="R1594" s="235"/>
      <c r="S1594" s="235"/>
      <c r="T1594" s="236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7" t="s">
        <v>157</v>
      </c>
      <c r="AU1594" s="237" t="s">
        <v>156</v>
      </c>
      <c r="AV1594" s="13" t="s">
        <v>80</v>
      </c>
      <c r="AW1594" s="13" t="s">
        <v>30</v>
      </c>
      <c r="AX1594" s="13" t="s">
        <v>14</v>
      </c>
      <c r="AY1594" s="237" t="s">
        <v>147</v>
      </c>
    </row>
    <row r="1595" s="14" customFormat="1">
      <c r="A1595" s="14"/>
      <c r="B1595" s="238"/>
      <c r="C1595" s="239"/>
      <c r="D1595" s="229" t="s">
        <v>157</v>
      </c>
      <c r="E1595" s="240" t="s">
        <v>1</v>
      </c>
      <c r="F1595" s="241" t="s">
        <v>80</v>
      </c>
      <c r="G1595" s="239"/>
      <c r="H1595" s="242">
        <v>1</v>
      </c>
      <c r="I1595" s="243"/>
      <c r="J1595" s="239"/>
      <c r="K1595" s="239"/>
      <c r="L1595" s="244"/>
      <c r="M1595" s="245"/>
      <c r="N1595" s="246"/>
      <c r="O1595" s="246"/>
      <c r="P1595" s="246"/>
      <c r="Q1595" s="246"/>
      <c r="R1595" s="246"/>
      <c r="S1595" s="246"/>
      <c r="T1595" s="247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48" t="s">
        <v>157</v>
      </c>
      <c r="AU1595" s="248" t="s">
        <v>156</v>
      </c>
      <c r="AV1595" s="14" t="s">
        <v>156</v>
      </c>
      <c r="AW1595" s="14" t="s">
        <v>30</v>
      </c>
      <c r="AX1595" s="14" t="s">
        <v>14</v>
      </c>
      <c r="AY1595" s="248" t="s">
        <v>147</v>
      </c>
    </row>
    <row r="1596" s="15" customFormat="1">
      <c r="A1596" s="15"/>
      <c r="B1596" s="249"/>
      <c r="C1596" s="250"/>
      <c r="D1596" s="229" t="s">
        <v>157</v>
      </c>
      <c r="E1596" s="251" t="s">
        <v>1</v>
      </c>
      <c r="F1596" s="252" t="s">
        <v>160</v>
      </c>
      <c r="G1596" s="250"/>
      <c r="H1596" s="253">
        <v>1</v>
      </c>
      <c r="I1596" s="254"/>
      <c r="J1596" s="250"/>
      <c r="K1596" s="250"/>
      <c r="L1596" s="255"/>
      <c r="M1596" s="256"/>
      <c r="N1596" s="257"/>
      <c r="O1596" s="257"/>
      <c r="P1596" s="257"/>
      <c r="Q1596" s="257"/>
      <c r="R1596" s="257"/>
      <c r="S1596" s="257"/>
      <c r="T1596" s="258"/>
      <c r="U1596" s="15"/>
      <c r="V1596" s="15"/>
      <c r="W1596" s="15"/>
      <c r="X1596" s="15"/>
      <c r="Y1596" s="15"/>
      <c r="Z1596" s="15"/>
      <c r="AA1596" s="15"/>
      <c r="AB1596" s="15"/>
      <c r="AC1596" s="15"/>
      <c r="AD1596" s="15"/>
      <c r="AE1596" s="15"/>
      <c r="AT1596" s="259" t="s">
        <v>157</v>
      </c>
      <c r="AU1596" s="259" t="s">
        <v>156</v>
      </c>
      <c r="AV1596" s="15" t="s">
        <v>155</v>
      </c>
      <c r="AW1596" s="15" t="s">
        <v>30</v>
      </c>
      <c r="AX1596" s="15" t="s">
        <v>80</v>
      </c>
      <c r="AY1596" s="259" t="s">
        <v>147</v>
      </c>
    </row>
    <row r="1597" s="2" customFormat="1" ht="16.5" customHeight="1">
      <c r="A1597" s="38"/>
      <c r="B1597" s="39"/>
      <c r="C1597" s="214" t="s">
        <v>1409</v>
      </c>
      <c r="D1597" s="214" t="s">
        <v>150</v>
      </c>
      <c r="E1597" s="215" t="s">
        <v>1410</v>
      </c>
      <c r="F1597" s="216" t="s">
        <v>1411</v>
      </c>
      <c r="G1597" s="217" t="s">
        <v>236</v>
      </c>
      <c r="H1597" s="218">
        <v>1</v>
      </c>
      <c r="I1597" s="219"/>
      <c r="J1597" s="220">
        <f>ROUND(I1597*H1597,2)</f>
        <v>0</v>
      </c>
      <c r="K1597" s="216" t="s">
        <v>154</v>
      </c>
      <c r="L1597" s="44"/>
      <c r="M1597" s="221" t="s">
        <v>1</v>
      </c>
      <c r="N1597" s="222" t="s">
        <v>39</v>
      </c>
      <c r="O1597" s="91"/>
      <c r="P1597" s="223">
        <f>O1597*H1597</f>
        <v>0</v>
      </c>
      <c r="Q1597" s="223">
        <v>0</v>
      </c>
      <c r="R1597" s="223">
        <f>Q1597*H1597</f>
        <v>0</v>
      </c>
      <c r="S1597" s="223">
        <v>0</v>
      </c>
      <c r="T1597" s="224">
        <f>S1597*H1597</f>
        <v>0</v>
      </c>
      <c r="U1597" s="38"/>
      <c r="V1597" s="38"/>
      <c r="W1597" s="38"/>
      <c r="X1597" s="38"/>
      <c r="Y1597" s="38"/>
      <c r="Z1597" s="38"/>
      <c r="AA1597" s="38"/>
      <c r="AB1597" s="38"/>
      <c r="AC1597" s="38"/>
      <c r="AD1597" s="38"/>
      <c r="AE1597" s="38"/>
      <c r="AR1597" s="225" t="s">
        <v>155</v>
      </c>
      <c r="AT1597" s="225" t="s">
        <v>150</v>
      </c>
      <c r="AU1597" s="225" t="s">
        <v>156</v>
      </c>
      <c r="AY1597" s="17" t="s">
        <v>147</v>
      </c>
      <c r="BE1597" s="226">
        <f>IF(N1597="základní",J1597,0)</f>
        <v>0</v>
      </c>
      <c r="BF1597" s="226">
        <f>IF(N1597="snížená",J1597,0)</f>
        <v>0</v>
      </c>
      <c r="BG1597" s="226">
        <f>IF(N1597="zákl. přenesená",J1597,0)</f>
        <v>0</v>
      </c>
      <c r="BH1597" s="226">
        <f>IF(N1597="sníž. přenesená",J1597,0)</f>
        <v>0</v>
      </c>
      <c r="BI1597" s="226">
        <f>IF(N1597="nulová",J1597,0)</f>
        <v>0</v>
      </c>
      <c r="BJ1597" s="17" t="s">
        <v>156</v>
      </c>
      <c r="BK1597" s="226">
        <f>ROUND(I1597*H1597,2)</f>
        <v>0</v>
      </c>
      <c r="BL1597" s="17" t="s">
        <v>155</v>
      </c>
      <c r="BM1597" s="225" t="s">
        <v>1412</v>
      </c>
    </row>
    <row r="1598" s="12" customFormat="1" ht="22.8" customHeight="1">
      <c r="A1598" s="12"/>
      <c r="B1598" s="198"/>
      <c r="C1598" s="199"/>
      <c r="D1598" s="200" t="s">
        <v>72</v>
      </c>
      <c r="E1598" s="212" t="s">
        <v>1413</v>
      </c>
      <c r="F1598" s="212" t="s">
        <v>1414</v>
      </c>
      <c r="G1598" s="199"/>
      <c r="H1598" s="199"/>
      <c r="I1598" s="202"/>
      <c r="J1598" s="213">
        <f>BK1598</f>
        <v>0</v>
      </c>
      <c r="K1598" s="199"/>
      <c r="L1598" s="204"/>
      <c r="M1598" s="205"/>
      <c r="N1598" s="206"/>
      <c r="O1598" s="206"/>
      <c r="P1598" s="207">
        <f>SUM(P1599:P1602)</f>
        <v>0</v>
      </c>
      <c r="Q1598" s="206"/>
      <c r="R1598" s="207">
        <f>SUM(R1599:R1602)</f>
        <v>0</v>
      </c>
      <c r="S1598" s="206"/>
      <c r="T1598" s="208">
        <f>SUM(T1599:T1602)</f>
        <v>0</v>
      </c>
      <c r="U1598" s="12"/>
      <c r="V1598" s="12"/>
      <c r="W1598" s="12"/>
      <c r="X1598" s="12"/>
      <c r="Y1598" s="12"/>
      <c r="Z1598" s="12"/>
      <c r="AA1598" s="12"/>
      <c r="AB1598" s="12"/>
      <c r="AC1598" s="12"/>
      <c r="AD1598" s="12"/>
      <c r="AE1598" s="12"/>
      <c r="AR1598" s="209" t="s">
        <v>80</v>
      </c>
      <c r="AT1598" s="210" t="s">
        <v>72</v>
      </c>
      <c r="AU1598" s="210" t="s">
        <v>80</v>
      </c>
      <c r="AY1598" s="209" t="s">
        <v>147</v>
      </c>
      <c r="BK1598" s="211">
        <f>SUM(BK1599:BK1602)</f>
        <v>0</v>
      </c>
    </row>
    <row r="1599" s="2" customFormat="1" ht="16.5" customHeight="1">
      <c r="A1599" s="38"/>
      <c r="B1599" s="39"/>
      <c r="C1599" s="214" t="s">
        <v>913</v>
      </c>
      <c r="D1599" s="214" t="s">
        <v>150</v>
      </c>
      <c r="E1599" s="215" t="s">
        <v>1415</v>
      </c>
      <c r="F1599" s="216" t="s">
        <v>1414</v>
      </c>
      <c r="G1599" s="217" t="s">
        <v>248</v>
      </c>
      <c r="H1599" s="218">
        <v>1</v>
      </c>
      <c r="I1599" s="219"/>
      <c r="J1599" s="220">
        <f>ROUND(I1599*H1599,2)</f>
        <v>0</v>
      </c>
      <c r="K1599" s="216" t="s">
        <v>154</v>
      </c>
      <c r="L1599" s="44"/>
      <c r="M1599" s="221" t="s">
        <v>1</v>
      </c>
      <c r="N1599" s="222" t="s">
        <v>39</v>
      </c>
      <c r="O1599" s="91"/>
      <c r="P1599" s="223">
        <f>O1599*H1599</f>
        <v>0</v>
      </c>
      <c r="Q1599" s="223">
        <v>0</v>
      </c>
      <c r="R1599" s="223">
        <f>Q1599*H1599</f>
        <v>0</v>
      </c>
      <c r="S1599" s="223">
        <v>0</v>
      </c>
      <c r="T1599" s="224">
        <f>S1599*H1599</f>
        <v>0</v>
      </c>
      <c r="U1599" s="38"/>
      <c r="V1599" s="38"/>
      <c r="W1599" s="38"/>
      <c r="X1599" s="38"/>
      <c r="Y1599" s="38"/>
      <c r="Z1599" s="38"/>
      <c r="AA1599" s="38"/>
      <c r="AB1599" s="38"/>
      <c r="AC1599" s="38"/>
      <c r="AD1599" s="38"/>
      <c r="AE1599" s="38"/>
      <c r="AR1599" s="225" t="s">
        <v>155</v>
      </c>
      <c r="AT1599" s="225" t="s">
        <v>150</v>
      </c>
      <c r="AU1599" s="225" t="s">
        <v>156</v>
      </c>
      <c r="AY1599" s="17" t="s">
        <v>147</v>
      </c>
      <c r="BE1599" s="226">
        <f>IF(N1599="základní",J1599,0)</f>
        <v>0</v>
      </c>
      <c r="BF1599" s="226">
        <f>IF(N1599="snížená",J1599,0)</f>
        <v>0</v>
      </c>
      <c r="BG1599" s="226">
        <f>IF(N1599="zákl. přenesená",J1599,0)</f>
        <v>0</v>
      </c>
      <c r="BH1599" s="226">
        <f>IF(N1599="sníž. přenesená",J1599,0)</f>
        <v>0</v>
      </c>
      <c r="BI1599" s="226">
        <f>IF(N1599="nulová",J1599,0)</f>
        <v>0</v>
      </c>
      <c r="BJ1599" s="17" t="s">
        <v>156</v>
      </c>
      <c r="BK1599" s="226">
        <f>ROUND(I1599*H1599,2)</f>
        <v>0</v>
      </c>
      <c r="BL1599" s="17" t="s">
        <v>155</v>
      </c>
      <c r="BM1599" s="225" t="s">
        <v>1416</v>
      </c>
    </row>
    <row r="1600" s="2" customFormat="1" ht="16.5" customHeight="1">
      <c r="A1600" s="38"/>
      <c r="B1600" s="39"/>
      <c r="C1600" s="214" t="s">
        <v>1417</v>
      </c>
      <c r="D1600" s="214" t="s">
        <v>150</v>
      </c>
      <c r="E1600" s="215" t="s">
        <v>1418</v>
      </c>
      <c r="F1600" s="216" t="s">
        <v>1419</v>
      </c>
      <c r="G1600" s="217" t="s">
        <v>248</v>
      </c>
      <c r="H1600" s="218">
        <v>1</v>
      </c>
      <c r="I1600" s="219"/>
      <c r="J1600" s="220">
        <f>ROUND(I1600*H1600,2)</f>
        <v>0</v>
      </c>
      <c r="K1600" s="216" t="s">
        <v>154</v>
      </c>
      <c r="L1600" s="44"/>
      <c r="M1600" s="221" t="s">
        <v>1</v>
      </c>
      <c r="N1600" s="222" t="s">
        <v>39</v>
      </c>
      <c r="O1600" s="91"/>
      <c r="P1600" s="223">
        <f>O1600*H1600</f>
        <v>0</v>
      </c>
      <c r="Q1600" s="223">
        <v>0</v>
      </c>
      <c r="R1600" s="223">
        <f>Q1600*H1600</f>
        <v>0</v>
      </c>
      <c r="S1600" s="223">
        <v>0</v>
      </c>
      <c r="T1600" s="224">
        <f>S1600*H1600</f>
        <v>0</v>
      </c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R1600" s="225" t="s">
        <v>155</v>
      </c>
      <c r="AT1600" s="225" t="s">
        <v>150</v>
      </c>
      <c r="AU1600" s="225" t="s">
        <v>156</v>
      </c>
      <c r="AY1600" s="17" t="s">
        <v>147</v>
      </c>
      <c r="BE1600" s="226">
        <f>IF(N1600="základní",J1600,0)</f>
        <v>0</v>
      </c>
      <c r="BF1600" s="226">
        <f>IF(N1600="snížená",J1600,0)</f>
        <v>0</v>
      </c>
      <c r="BG1600" s="226">
        <f>IF(N1600="zákl. přenesená",J1600,0)</f>
        <v>0</v>
      </c>
      <c r="BH1600" s="226">
        <f>IF(N1600="sníž. přenesená",J1600,0)</f>
        <v>0</v>
      </c>
      <c r="BI1600" s="226">
        <f>IF(N1600="nulová",J1600,0)</f>
        <v>0</v>
      </c>
      <c r="BJ1600" s="17" t="s">
        <v>156</v>
      </c>
      <c r="BK1600" s="226">
        <f>ROUND(I1600*H1600,2)</f>
        <v>0</v>
      </c>
      <c r="BL1600" s="17" t="s">
        <v>155</v>
      </c>
      <c r="BM1600" s="225" t="s">
        <v>1420</v>
      </c>
    </row>
    <row r="1601" s="2" customFormat="1" ht="16.5" customHeight="1">
      <c r="A1601" s="38"/>
      <c r="B1601" s="39"/>
      <c r="C1601" s="214" t="s">
        <v>915</v>
      </c>
      <c r="D1601" s="214" t="s">
        <v>150</v>
      </c>
      <c r="E1601" s="215" t="s">
        <v>1421</v>
      </c>
      <c r="F1601" s="216" t="s">
        <v>1422</v>
      </c>
      <c r="G1601" s="217" t="s">
        <v>248</v>
      </c>
      <c r="H1601" s="218">
        <v>1</v>
      </c>
      <c r="I1601" s="219"/>
      <c r="J1601" s="220">
        <f>ROUND(I1601*H1601,2)</f>
        <v>0</v>
      </c>
      <c r="K1601" s="216" t="s">
        <v>154</v>
      </c>
      <c r="L1601" s="44"/>
      <c r="M1601" s="221" t="s">
        <v>1</v>
      </c>
      <c r="N1601" s="222" t="s">
        <v>39</v>
      </c>
      <c r="O1601" s="91"/>
      <c r="P1601" s="223">
        <f>O1601*H1601</f>
        <v>0</v>
      </c>
      <c r="Q1601" s="223">
        <v>0</v>
      </c>
      <c r="R1601" s="223">
        <f>Q1601*H1601</f>
        <v>0</v>
      </c>
      <c r="S1601" s="223">
        <v>0</v>
      </c>
      <c r="T1601" s="224">
        <f>S1601*H1601</f>
        <v>0</v>
      </c>
      <c r="U1601" s="38"/>
      <c r="V1601" s="38"/>
      <c r="W1601" s="38"/>
      <c r="X1601" s="38"/>
      <c r="Y1601" s="38"/>
      <c r="Z1601" s="38"/>
      <c r="AA1601" s="38"/>
      <c r="AB1601" s="38"/>
      <c r="AC1601" s="38"/>
      <c r="AD1601" s="38"/>
      <c r="AE1601" s="38"/>
      <c r="AR1601" s="225" t="s">
        <v>155</v>
      </c>
      <c r="AT1601" s="225" t="s">
        <v>150</v>
      </c>
      <c r="AU1601" s="225" t="s">
        <v>156</v>
      </c>
      <c r="AY1601" s="17" t="s">
        <v>147</v>
      </c>
      <c r="BE1601" s="226">
        <f>IF(N1601="základní",J1601,0)</f>
        <v>0</v>
      </c>
      <c r="BF1601" s="226">
        <f>IF(N1601="snížená",J1601,0)</f>
        <v>0</v>
      </c>
      <c r="BG1601" s="226">
        <f>IF(N1601="zákl. přenesená",J1601,0)</f>
        <v>0</v>
      </c>
      <c r="BH1601" s="226">
        <f>IF(N1601="sníž. přenesená",J1601,0)</f>
        <v>0</v>
      </c>
      <c r="BI1601" s="226">
        <f>IF(N1601="nulová",J1601,0)</f>
        <v>0</v>
      </c>
      <c r="BJ1601" s="17" t="s">
        <v>156</v>
      </c>
      <c r="BK1601" s="226">
        <f>ROUND(I1601*H1601,2)</f>
        <v>0</v>
      </c>
      <c r="BL1601" s="17" t="s">
        <v>155</v>
      </c>
      <c r="BM1601" s="225" t="s">
        <v>1423</v>
      </c>
    </row>
    <row r="1602" s="2" customFormat="1" ht="16.5" customHeight="1">
      <c r="A1602" s="38"/>
      <c r="B1602" s="39"/>
      <c r="C1602" s="214" t="s">
        <v>1424</v>
      </c>
      <c r="D1602" s="214" t="s">
        <v>150</v>
      </c>
      <c r="E1602" s="215" t="s">
        <v>1425</v>
      </c>
      <c r="F1602" s="216" t="s">
        <v>1426</v>
      </c>
      <c r="G1602" s="217" t="s">
        <v>248</v>
      </c>
      <c r="H1602" s="218">
        <v>1</v>
      </c>
      <c r="I1602" s="219"/>
      <c r="J1602" s="220">
        <f>ROUND(I1602*H1602,2)</f>
        <v>0</v>
      </c>
      <c r="K1602" s="216" t="s">
        <v>154</v>
      </c>
      <c r="L1602" s="44"/>
      <c r="M1602" s="221" t="s">
        <v>1</v>
      </c>
      <c r="N1602" s="222" t="s">
        <v>39</v>
      </c>
      <c r="O1602" s="91"/>
      <c r="P1602" s="223">
        <f>O1602*H1602</f>
        <v>0</v>
      </c>
      <c r="Q1602" s="223">
        <v>0</v>
      </c>
      <c r="R1602" s="223">
        <f>Q1602*H1602</f>
        <v>0</v>
      </c>
      <c r="S1602" s="223">
        <v>0</v>
      </c>
      <c r="T1602" s="224">
        <f>S1602*H1602</f>
        <v>0</v>
      </c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R1602" s="225" t="s">
        <v>155</v>
      </c>
      <c r="AT1602" s="225" t="s">
        <v>150</v>
      </c>
      <c r="AU1602" s="225" t="s">
        <v>156</v>
      </c>
      <c r="AY1602" s="17" t="s">
        <v>147</v>
      </c>
      <c r="BE1602" s="226">
        <f>IF(N1602="základní",J1602,0)</f>
        <v>0</v>
      </c>
      <c r="BF1602" s="226">
        <f>IF(N1602="snížená",J1602,0)</f>
        <v>0</v>
      </c>
      <c r="BG1602" s="226">
        <f>IF(N1602="zákl. přenesená",J1602,0)</f>
        <v>0</v>
      </c>
      <c r="BH1602" s="226">
        <f>IF(N1602="sníž. přenesená",J1602,0)</f>
        <v>0</v>
      </c>
      <c r="BI1602" s="226">
        <f>IF(N1602="nulová",J1602,0)</f>
        <v>0</v>
      </c>
      <c r="BJ1602" s="17" t="s">
        <v>156</v>
      </c>
      <c r="BK1602" s="226">
        <f>ROUND(I1602*H1602,2)</f>
        <v>0</v>
      </c>
      <c r="BL1602" s="17" t="s">
        <v>155</v>
      </c>
      <c r="BM1602" s="225" t="s">
        <v>1427</v>
      </c>
    </row>
    <row r="1603" s="12" customFormat="1" ht="22.8" customHeight="1">
      <c r="A1603" s="12"/>
      <c r="B1603" s="198"/>
      <c r="C1603" s="199"/>
      <c r="D1603" s="200" t="s">
        <v>72</v>
      </c>
      <c r="E1603" s="212" t="s">
        <v>1428</v>
      </c>
      <c r="F1603" s="212" t="s">
        <v>1429</v>
      </c>
      <c r="G1603" s="199"/>
      <c r="H1603" s="199"/>
      <c r="I1603" s="202"/>
      <c r="J1603" s="213">
        <f>BK1603</f>
        <v>0</v>
      </c>
      <c r="K1603" s="199"/>
      <c r="L1603" s="204"/>
      <c r="M1603" s="205"/>
      <c r="N1603" s="206"/>
      <c r="O1603" s="206"/>
      <c r="P1603" s="207">
        <f>SUM(P1604:P1609)</f>
        <v>0</v>
      </c>
      <c r="Q1603" s="206"/>
      <c r="R1603" s="207">
        <f>SUM(R1604:R1609)</f>
        <v>0</v>
      </c>
      <c r="S1603" s="206"/>
      <c r="T1603" s="208">
        <f>SUM(T1604:T1609)</f>
        <v>0</v>
      </c>
      <c r="U1603" s="12"/>
      <c r="V1603" s="12"/>
      <c r="W1603" s="12"/>
      <c r="X1603" s="12"/>
      <c r="Y1603" s="12"/>
      <c r="Z1603" s="12"/>
      <c r="AA1603" s="12"/>
      <c r="AB1603" s="12"/>
      <c r="AC1603" s="12"/>
      <c r="AD1603" s="12"/>
      <c r="AE1603" s="12"/>
      <c r="AR1603" s="209" t="s">
        <v>80</v>
      </c>
      <c r="AT1603" s="210" t="s">
        <v>72</v>
      </c>
      <c r="AU1603" s="210" t="s">
        <v>80</v>
      </c>
      <c r="AY1603" s="209" t="s">
        <v>147</v>
      </c>
      <c r="BK1603" s="211">
        <f>SUM(BK1604:BK1609)</f>
        <v>0</v>
      </c>
    </row>
    <row r="1604" s="2" customFormat="1" ht="24.15" customHeight="1">
      <c r="A1604" s="38"/>
      <c r="B1604" s="39"/>
      <c r="C1604" s="214" t="s">
        <v>919</v>
      </c>
      <c r="D1604" s="214" t="s">
        <v>150</v>
      </c>
      <c r="E1604" s="215" t="s">
        <v>1430</v>
      </c>
      <c r="F1604" s="216" t="s">
        <v>1431</v>
      </c>
      <c r="G1604" s="217" t="s">
        <v>248</v>
      </c>
      <c r="H1604" s="218">
        <v>1</v>
      </c>
      <c r="I1604" s="219"/>
      <c r="J1604" s="220">
        <f>ROUND(I1604*H1604,2)</f>
        <v>0</v>
      </c>
      <c r="K1604" s="216" t="s">
        <v>154</v>
      </c>
      <c r="L1604" s="44"/>
      <c r="M1604" s="221" t="s">
        <v>1</v>
      </c>
      <c r="N1604" s="222" t="s">
        <v>39</v>
      </c>
      <c r="O1604" s="91"/>
      <c r="P1604" s="223">
        <f>O1604*H1604</f>
        <v>0</v>
      </c>
      <c r="Q1604" s="223">
        <v>0</v>
      </c>
      <c r="R1604" s="223">
        <f>Q1604*H1604</f>
        <v>0</v>
      </c>
      <c r="S1604" s="223">
        <v>0</v>
      </c>
      <c r="T1604" s="224">
        <f>S1604*H1604</f>
        <v>0</v>
      </c>
      <c r="U1604" s="38"/>
      <c r="V1604" s="38"/>
      <c r="W1604" s="38"/>
      <c r="X1604" s="38"/>
      <c r="Y1604" s="38"/>
      <c r="Z1604" s="38"/>
      <c r="AA1604" s="38"/>
      <c r="AB1604" s="38"/>
      <c r="AC1604" s="38"/>
      <c r="AD1604" s="38"/>
      <c r="AE1604" s="38"/>
      <c r="AR1604" s="225" t="s">
        <v>155</v>
      </c>
      <c r="AT1604" s="225" t="s">
        <v>150</v>
      </c>
      <c r="AU1604" s="225" t="s">
        <v>156</v>
      </c>
      <c r="AY1604" s="17" t="s">
        <v>147</v>
      </c>
      <c r="BE1604" s="226">
        <f>IF(N1604="základní",J1604,0)</f>
        <v>0</v>
      </c>
      <c r="BF1604" s="226">
        <f>IF(N1604="snížená",J1604,0)</f>
        <v>0</v>
      </c>
      <c r="BG1604" s="226">
        <f>IF(N1604="zákl. přenesená",J1604,0)</f>
        <v>0</v>
      </c>
      <c r="BH1604" s="226">
        <f>IF(N1604="sníž. přenesená",J1604,0)</f>
        <v>0</v>
      </c>
      <c r="BI1604" s="226">
        <f>IF(N1604="nulová",J1604,0)</f>
        <v>0</v>
      </c>
      <c r="BJ1604" s="17" t="s">
        <v>156</v>
      </c>
      <c r="BK1604" s="226">
        <f>ROUND(I1604*H1604,2)</f>
        <v>0</v>
      </c>
      <c r="BL1604" s="17" t="s">
        <v>155</v>
      </c>
      <c r="BM1604" s="225" t="s">
        <v>1432</v>
      </c>
    </row>
    <row r="1605" s="2" customFormat="1" ht="16.5" customHeight="1">
      <c r="A1605" s="38"/>
      <c r="B1605" s="39"/>
      <c r="C1605" s="214" t="s">
        <v>1433</v>
      </c>
      <c r="D1605" s="214" t="s">
        <v>150</v>
      </c>
      <c r="E1605" s="215" t="s">
        <v>1434</v>
      </c>
      <c r="F1605" s="216" t="s">
        <v>1435</v>
      </c>
      <c r="G1605" s="217" t="s">
        <v>248</v>
      </c>
      <c r="H1605" s="218">
        <v>1</v>
      </c>
      <c r="I1605" s="219"/>
      <c r="J1605" s="220">
        <f>ROUND(I1605*H1605,2)</f>
        <v>0</v>
      </c>
      <c r="K1605" s="216" t="s">
        <v>154</v>
      </c>
      <c r="L1605" s="44"/>
      <c r="M1605" s="221" t="s">
        <v>1</v>
      </c>
      <c r="N1605" s="222" t="s">
        <v>39</v>
      </c>
      <c r="O1605" s="91"/>
      <c r="P1605" s="223">
        <f>O1605*H1605</f>
        <v>0</v>
      </c>
      <c r="Q1605" s="223">
        <v>0</v>
      </c>
      <c r="R1605" s="223">
        <f>Q1605*H1605</f>
        <v>0</v>
      </c>
      <c r="S1605" s="223">
        <v>0</v>
      </c>
      <c r="T1605" s="224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25" t="s">
        <v>155</v>
      </c>
      <c r="AT1605" s="225" t="s">
        <v>150</v>
      </c>
      <c r="AU1605" s="225" t="s">
        <v>156</v>
      </c>
      <c r="AY1605" s="17" t="s">
        <v>147</v>
      </c>
      <c r="BE1605" s="226">
        <f>IF(N1605="základní",J1605,0)</f>
        <v>0</v>
      </c>
      <c r="BF1605" s="226">
        <f>IF(N1605="snížená",J1605,0)</f>
        <v>0</v>
      </c>
      <c r="BG1605" s="226">
        <f>IF(N1605="zákl. přenesená",J1605,0)</f>
        <v>0</v>
      </c>
      <c r="BH1605" s="226">
        <f>IF(N1605="sníž. přenesená",J1605,0)</f>
        <v>0</v>
      </c>
      <c r="BI1605" s="226">
        <f>IF(N1605="nulová",J1605,0)</f>
        <v>0</v>
      </c>
      <c r="BJ1605" s="17" t="s">
        <v>156</v>
      </c>
      <c r="BK1605" s="226">
        <f>ROUND(I1605*H1605,2)</f>
        <v>0</v>
      </c>
      <c r="BL1605" s="17" t="s">
        <v>155</v>
      </c>
      <c r="BM1605" s="225" t="s">
        <v>1436</v>
      </c>
    </row>
    <row r="1606" s="2" customFormat="1" ht="16.5" customHeight="1">
      <c r="A1606" s="38"/>
      <c r="B1606" s="39"/>
      <c r="C1606" s="214" t="s">
        <v>920</v>
      </c>
      <c r="D1606" s="214" t="s">
        <v>150</v>
      </c>
      <c r="E1606" s="215" t="s">
        <v>1437</v>
      </c>
      <c r="F1606" s="216" t="s">
        <v>1438</v>
      </c>
      <c r="G1606" s="217" t="s">
        <v>248</v>
      </c>
      <c r="H1606" s="218">
        <v>1</v>
      </c>
      <c r="I1606" s="219"/>
      <c r="J1606" s="220">
        <f>ROUND(I1606*H1606,2)</f>
        <v>0</v>
      </c>
      <c r="K1606" s="216" t="s">
        <v>154</v>
      </c>
      <c r="L1606" s="44"/>
      <c r="M1606" s="221" t="s">
        <v>1</v>
      </c>
      <c r="N1606" s="222" t="s">
        <v>39</v>
      </c>
      <c r="O1606" s="91"/>
      <c r="P1606" s="223">
        <f>O1606*H1606</f>
        <v>0</v>
      </c>
      <c r="Q1606" s="223">
        <v>0</v>
      </c>
      <c r="R1606" s="223">
        <f>Q1606*H1606</f>
        <v>0</v>
      </c>
      <c r="S1606" s="223">
        <v>0</v>
      </c>
      <c r="T1606" s="224">
        <f>S1606*H1606</f>
        <v>0</v>
      </c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R1606" s="225" t="s">
        <v>155</v>
      </c>
      <c r="AT1606" s="225" t="s">
        <v>150</v>
      </c>
      <c r="AU1606" s="225" t="s">
        <v>156</v>
      </c>
      <c r="AY1606" s="17" t="s">
        <v>147</v>
      </c>
      <c r="BE1606" s="226">
        <f>IF(N1606="základní",J1606,0)</f>
        <v>0</v>
      </c>
      <c r="BF1606" s="226">
        <f>IF(N1606="snížená",J1606,0)</f>
        <v>0</v>
      </c>
      <c r="BG1606" s="226">
        <f>IF(N1606="zákl. přenesená",J1606,0)</f>
        <v>0</v>
      </c>
      <c r="BH1606" s="226">
        <f>IF(N1606="sníž. přenesená",J1606,0)</f>
        <v>0</v>
      </c>
      <c r="BI1606" s="226">
        <f>IF(N1606="nulová",J1606,0)</f>
        <v>0</v>
      </c>
      <c r="BJ1606" s="17" t="s">
        <v>156</v>
      </c>
      <c r="BK1606" s="226">
        <f>ROUND(I1606*H1606,2)</f>
        <v>0</v>
      </c>
      <c r="BL1606" s="17" t="s">
        <v>155</v>
      </c>
      <c r="BM1606" s="225" t="s">
        <v>1439</v>
      </c>
    </row>
    <row r="1607" s="2" customFormat="1" ht="16.5" customHeight="1">
      <c r="A1607" s="38"/>
      <c r="B1607" s="39"/>
      <c r="C1607" s="214" t="s">
        <v>1440</v>
      </c>
      <c r="D1607" s="214" t="s">
        <v>150</v>
      </c>
      <c r="E1607" s="215" t="s">
        <v>1441</v>
      </c>
      <c r="F1607" s="216" t="s">
        <v>1442</v>
      </c>
      <c r="G1607" s="217" t="s">
        <v>236</v>
      </c>
      <c r="H1607" s="218">
        <v>3</v>
      </c>
      <c r="I1607" s="219"/>
      <c r="J1607" s="220">
        <f>ROUND(I1607*H1607,2)</f>
        <v>0</v>
      </c>
      <c r="K1607" s="216" t="s">
        <v>154</v>
      </c>
      <c r="L1607" s="44"/>
      <c r="M1607" s="221" t="s">
        <v>1</v>
      </c>
      <c r="N1607" s="222" t="s">
        <v>39</v>
      </c>
      <c r="O1607" s="91"/>
      <c r="P1607" s="223">
        <f>O1607*H1607</f>
        <v>0</v>
      </c>
      <c r="Q1607" s="223">
        <v>0</v>
      </c>
      <c r="R1607" s="223">
        <f>Q1607*H1607</f>
        <v>0</v>
      </c>
      <c r="S1607" s="223">
        <v>0</v>
      </c>
      <c r="T1607" s="224">
        <f>S1607*H1607</f>
        <v>0</v>
      </c>
      <c r="U1607" s="38"/>
      <c r="V1607" s="38"/>
      <c r="W1607" s="38"/>
      <c r="X1607" s="38"/>
      <c r="Y1607" s="38"/>
      <c r="Z1607" s="38"/>
      <c r="AA1607" s="38"/>
      <c r="AB1607" s="38"/>
      <c r="AC1607" s="38"/>
      <c r="AD1607" s="38"/>
      <c r="AE1607" s="38"/>
      <c r="AR1607" s="225" t="s">
        <v>155</v>
      </c>
      <c r="AT1607" s="225" t="s">
        <v>150</v>
      </c>
      <c r="AU1607" s="225" t="s">
        <v>156</v>
      </c>
      <c r="AY1607" s="17" t="s">
        <v>147</v>
      </c>
      <c r="BE1607" s="226">
        <f>IF(N1607="základní",J1607,0)</f>
        <v>0</v>
      </c>
      <c r="BF1607" s="226">
        <f>IF(N1607="snížená",J1607,0)</f>
        <v>0</v>
      </c>
      <c r="BG1607" s="226">
        <f>IF(N1607="zákl. přenesená",J1607,0)</f>
        <v>0</v>
      </c>
      <c r="BH1607" s="226">
        <f>IF(N1607="sníž. přenesená",J1607,0)</f>
        <v>0</v>
      </c>
      <c r="BI1607" s="226">
        <f>IF(N1607="nulová",J1607,0)</f>
        <v>0</v>
      </c>
      <c r="BJ1607" s="17" t="s">
        <v>156</v>
      </c>
      <c r="BK1607" s="226">
        <f>ROUND(I1607*H1607,2)</f>
        <v>0</v>
      </c>
      <c r="BL1607" s="17" t="s">
        <v>155</v>
      </c>
      <c r="BM1607" s="225" t="s">
        <v>1443</v>
      </c>
    </row>
    <row r="1608" s="14" customFormat="1">
      <c r="A1608" s="14"/>
      <c r="B1608" s="238"/>
      <c r="C1608" s="239"/>
      <c r="D1608" s="229" t="s">
        <v>157</v>
      </c>
      <c r="E1608" s="240" t="s">
        <v>1</v>
      </c>
      <c r="F1608" s="241" t="s">
        <v>165</v>
      </c>
      <c r="G1608" s="239"/>
      <c r="H1608" s="242">
        <v>3</v>
      </c>
      <c r="I1608" s="243"/>
      <c r="J1608" s="239"/>
      <c r="K1608" s="239"/>
      <c r="L1608" s="244"/>
      <c r="M1608" s="245"/>
      <c r="N1608" s="246"/>
      <c r="O1608" s="246"/>
      <c r="P1608" s="246"/>
      <c r="Q1608" s="246"/>
      <c r="R1608" s="246"/>
      <c r="S1608" s="246"/>
      <c r="T1608" s="247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48" t="s">
        <v>157</v>
      </c>
      <c r="AU1608" s="248" t="s">
        <v>156</v>
      </c>
      <c r="AV1608" s="14" t="s">
        <v>156</v>
      </c>
      <c r="AW1608" s="14" t="s">
        <v>30</v>
      </c>
      <c r="AX1608" s="14" t="s">
        <v>14</v>
      </c>
      <c r="AY1608" s="248" t="s">
        <v>147</v>
      </c>
    </row>
    <row r="1609" s="15" customFormat="1">
      <c r="A1609" s="15"/>
      <c r="B1609" s="249"/>
      <c r="C1609" s="250"/>
      <c r="D1609" s="229" t="s">
        <v>157</v>
      </c>
      <c r="E1609" s="251" t="s">
        <v>1</v>
      </c>
      <c r="F1609" s="252" t="s">
        <v>160</v>
      </c>
      <c r="G1609" s="250"/>
      <c r="H1609" s="253">
        <v>3</v>
      </c>
      <c r="I1609" s="254"/>
      <c r="J1609" s="250"/>
      <c r="K1609" s="250"/>
      <c r="L1609" s="255"/>
      <c r="M1609" s="270"/>
      <c r="N1609" s="271"/>
      <c r="O1609" s="271"/>
      <c r="P1609" s="271"/>
      <c r="Q1609" s="271"/>
      <c r="R1609" s="271"/>
      <c r="S1609" s="271"/>
      <c r="T1609" s="272"/>
      <c r="U1609" s="15"/>
      <c r="V1609" s="15"/>
      <c r="W1609" s="15"/>
      <c r="X1609" s="15"/>
      <c r="Y1609" s="15"/>
      <c r="Z1609" s="15"/>
      <c r="AA1609" s="15"/>
      <c r="AB1609" s="15"/>
      <c r="AC1609" s="15"/>
      <c r="AD1609" s="15"/>
      <c r="AE1609" s="15"/>
      <c r="AT1609" s="259" t="s">
        <v>157</v>
      </c>
      <c r="AU1609" s="259" t="s">
        <v>156</v>
      </c>
      <c r="AV1609" s="15" t="s">
        <v>155</v>
      </c>
      <c r="AW1609" s="15" t="s">
        <v>30</v>
      </c>
      <c r="AX1609" s="15" t="s">
        <v>80</v>
      </c>
      <c r="AY1609" s="259" t="s">
        <v>147</v>
      </c>
    </row>
    <row r="1610" s="2" customFormat="1" ht="6.96" customHeight="1">
      <c r="A1610" s="38"/>
      <c r="B1610" s="66"/>
      <c r="C1610" s="67"/>
      <c r="D1610" s="67"/>
      <c r="E1610" s="67"/>
      <c r="F1610" s="67"/>
      <c r="G1610" s="67"/>
      <c r="H1610" s="67"/>
      <c r="I1610" s="67"/>
      <c r="J1610" s="67"/>
      <c r="K1610" s="67"/>
      <c r="L1610" s="44"/>
      <c r="M1610" s="38"/>
      <c r="O1610" s="38"/>
      <c r="P1610" s="38"/>
      <c r="Q1610" s="38"/>
      <c r="R1610" s="38"/>
      <c r="S1610" s="38"/>
      <c r="T1610" s="38"/>
      <c r="U1610" s="38"/>
      <c r="V1610" s="38"/>
      <c r="W1610" s="38"/>
      <c r="X1610" s="38"/>
      <c r="Y1610" s="38"/>
      <c r="Z1610" s="38"/>
      <c r="AA1610" s="38"/>
      <c r="AB1610" s="38"/>
      <c r="AC1610" s="38"/>
      <c r="AD1610" s="38"/>
      <c r="AE1610" s="38"/>
    </row>
  </sheetData>
  <sheetProtection sheet="1" autoFilter="0" formatColumns="0" formatRows="0" objects="1" scenarios="1" spinCount="100000" saltValue="Bk3HYUnu4Di2NsGtctHm65njWxKd3MuVVp43QHkp6CEcnCNTVgcDLV3H6/ll+TNGmZf5KB5+RwmwM0oLONzZtQ==" hashValue="KnG6BxjJswViKSg3yyBen0mINMVdTstvVWdMGHAcnJDBQ3497h9+iHjfQFnS8ShzJlPs4KCY4nhIAebY02ulDw==" algorithmName="SHA-512" password="80EB"/>
  <autoFilter ref="C216:K1609"/>
  <mergeCells count="9">
    <mergeCell ref="E7:H7"/>
    <mergeCell ref="E9:H9"/>
    <mergeCell ref="E18:H18"/>
    <mergeCell ref="E27:H27"/>
    <mergeCell ref="E85:H85"/>
    <mergeCell ref="E87:H87"/>
    <mergeCell ref="E207:H207"/>
    <mergeCell ref="E209:H2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DESKTOP-473U3HR\Michal</dc:creator>
  <cp:lastModifiedBy>DESKTOP-473U3HR\Michal</cp:lastModifiedBy>
  <dcterms:created xsi:type="dcterms:W3CDTF">2021-10-21T12:37:00Z</dcterms:created>
  <dcterms:modified xsi:type="dcterms:W3CDTF">2021-10-21T12:37:06Z</dcterms:modified>
</cp:coreProperties>
</file>